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85" windowWidth="14805" windowHeight="7830"/>
  </bookViews>
  <sheets>
    <sheet name="Оценивание ЦТО-2022 (ДОУ)" sheetId="7" r:id="rId1"/>
    <sheet name="Свод ЦТО-2022 (ДОУ)" sheetId="10" state="hidden" r:id="rId2"/>
    <sheet name="Свод ЦТО-2022 (ДОУ) исх" sheetId="11" state="hidden" r:id="rId3"/>
    <sheet name="Рейтинг ЦТО-2022 (ДОУ) сокр" sheetId="8" state="hidden" r:id="rId4"/>
    <sheet name="Рейтинг ЦТО-2022 (ДОУ)" sheetId="14" state="hidden" r:id="rId5"/>
    <sheet name="Оценивание ЦТО-2022 (школы)" sheetId="4" r:id="rId6"/>
    <sheet name="Свод ЦТО-2022 (школы)" sheetId="9" state="hidden" r:id="rId7"/>
    <sheet name="Рейтинг ЦТО-2022 (школы)" sheetId="15" state="hidden" r:id="rId8"/>
    <sheet name="Свод ЦТО-2022 (школы) исх" sheetId="13" state="hidden" r:id="rId9"/>
    <sheet name="Рейтинг ЦТО-2022 (школы) сокр" sheetId="5" state="hidden" r:id="rId10"/>
  </sheets>
  <definedNames>
    <definedName name="_xlnm._FilterDatabase" localSheetId="4" hidden="1">'Рейтинг ЦТО-2022 (ДОУ)'!$A$3:$K$36</definedName>
    <definedName name="_xlnm._FilterDatabase" localSheetId="3" hidden="1">'Рейтинг ЦТО-2022 (ДОУ) сокр'!$A$3:$E$3</definedName>
    <definedName name="_xlnm._FilterDatabase" localSheetId="7" hidden="1">'Рейтинг ЦТО-2022 (школы)'!$A$3:$K$3</definedName>
    <definedName name="_xlnm._FilterDatabase" localSheetId="9" hidden="1">'Рейтинг ЦТО-2022 (школы) сокр'!$A$3:$E$3</definedName>
    <definedName name="_xlnm._FilterDatabase" localSheetId="1" hidden="1">'Свод ЦТО-2022 (ДОУ)'!$A$3:$O$3</definedName>
    <definedName name="_xlnm._FilterDatabase" localSheetId="2" hidden="1">'Свод ЦТО-2022 (ДОУ) исх'!$A$3:$O$3</definedName>
    <definedName name="_xlnm._FilterDatabase" localSheetId="6" hidden="1">'Свод ЦТО-2022 (школы)'!$A$3:$O$3</definedName>
    <definedName name="_xlnm._FilterDatabase" localSheetId="8" hidden="1">'Свод ЦТО-2022 (школы) исх'!$A$3:$O$3</definedName>
    <definedName name="_xlnm.Print_Titles" localSheetId="0">'Оценивание ЦТО-2022 (ДОУ)'!$A:$B,'Оценивание ЦТО-2022 (ДОУ)'!$2:$3</definedName>
    <definedName name="_xlnm.Print_Titles" localSheetId="5">'Оценивание ЦТО-2022 (школы)'!$A:$B,'Оценивание ЦТО-2022 (школы)'!$2:$3</definedName>
  </definedNames>
  <calcPr calcId="144525"/>
</workbook>
</file>

<file path=xl/calcChain.xml><?xml version="1.0" encoding="utf-8"?>
<calcChain xmlns="http://schemas.openxmlformats.org/spreadsheetml/2006/main">
  <c r="CV37" i="4" l="1"/>
  <c r="N37" i="10" l="1"/>
  <c r="N39" i="9"/>
  <c r="L39" i="9"/>
  <c r="J39" i="9"/>
  <c r="H39" i="9"/>
  <c r="F39" i="9"/>
  <c r="D39" i="9"/>
  <c r="L37" i="10"/>
  <c r="J37" i="10"/>
  <c r="H37" i="10"/>
  <c r="F37" i="10"/>
  <c r="D37" i="10"/>
  <c r="K9" i="15" l="1"/>
  <c r="J9" i="15"/>
  <c r="H9" i="15"/>
  <c r="G9" i="15"/>
  <c r="F9" i="15"/>
  <c r="E9" i="15"/>
  <c r="D9" i="15"/>
  <c r="C9" i="15"/>
  <c r="K4" i="15"/>
  <c r="J4" i="15"/>
  <c r="H4" i="15"/>
  <c r="G4" i="15"/>
  <c r="F4" i="15"/>
  <c r="E4" i="15"/>
  <c r="D4" i="15"/>
  <c r="C4" i="15"/>
  <c r="K17" i="15"/>
  <c r="J17" i="15"/>
  <c r="H17" i="15"/>
  <c r="G17" i="15"/>
  <c r="F17" i="15"/>
  <c r="E17" i="15"/>
  <c r="D17" i="15"/>
  <c r="C17" i="15"/>
  <c r="K31" i="15"/>
  <c r="J31" i="15"/>
  <c r="H31" i="15"/>
  <c r="G31" i="15"/>
  <c r="F31" i="15"/>
  <c r="E31" i="15"/>
  <c r="D31" i="15"/>
  <c r="C31" i="15"/>
  <c r="K7" i="15"/>
  <c r="J7" i="15"/>
  <c r="H7" i="15"/>
  <c r="G7" i="15"/>
  <c r="F7" i="15"/>
  <c r="E7" i="15"/>
  <c r="D7" i="15"/>
  <c r="C7" i="15"/>
  <c r="K20" i="15"/>
  <c r="J20" i="15"/>
  <c r="H20" i="15"/>
  <c r="G20" i="15"/>
  <c r="F20" i="15"/>
  <c r="E20" i="15"/>
  <c r="D20" i="15"/>
  <c r="C20" i="15"/>
  <c r="K6" i="15"/>
  <c r="J6" i="15"/>
  <c r="H6" i="15"/>
  <c r="G6" i="15"/>
  <c r="F6" i="15"/>
  <c r="E6" i="15"/>
  <c r="D6" i="15"/>
  <c r="C6" i="15"/>
  <c r="K36" i="15"/>
  <c r="J36" i="15"/>
  <c r="H36" i="15"/>
  <c r="G36" i="15"/>
  <c r="F36" i="15"/>
  <c r="E36" i="15"/>
  <c r="D36" i="15"/>
  <c r="C36" i="15"/>
  <c r="K29" i="15"/>
  <c r="J29" i="15"/>
  <c r="H29" i="15"/>
  <c r="G29" i="15"/>
  <c r="F29" i="15"/>
  <c r="E29" i="15"/>
  <c r="D29" i="15"/>
  <c r="C29" i="15"/>
  <c r="K19" i="15"/>
  <c r="J19" i="15"/>
  <c r="H19" i="15"/>
  <c r="G19" i="15"/>
  <c r="F19" i="15"/>
  <c r="E19" i="15"/>
  <c r="D19" i="15"/>
  <c r="C19" i="15"/>
  <c r="K24" i="15"/>
  <c r="J24" i="15"/>
  <c r="H24" i="15"/>
  <c r="G24" i="15"/>
  <c r="F24" i="15"/>
  <c r="E24" i="15"/>
  <c r="D24" i="15"/>
  <c r="C24" i="15"/>
  <c r="K27" i="15"/>
  <c r="J27" i="15"/>
  <c r="H27" i="15"/>
  <c r="G27" i="15"/>
  <c r="F27" i="15"/>
  <c r="E27" i="15"/>
  <c r="D27" i="15"/>
  <c r="C27" i="15"/>
  <c r="K8" i="15"/>
  <c r="J8" i="15"/>
  <c r="H8" i="15"/>
  <c r="G8" i="15"/>
  <c r="F8" i="15"/>
  <c r="E8" i="15"/>
  <c r="D8" i="15"/>
  <c r="C8" i="15"/>
  <c r="K34" i="15"/>
  <c r="J34" i="15"/>
  <c r="H34" i="15"/>
  <c r="G34" i="15"/>
  <c r="F34" i="15"/>
  <c r="E34" i="15"/>
  <c r="D34" i="15"/>
  <c r="C34" i="15"/>
  <c r="K13" i="15"/>
  <c r="J13" i="15"/>
  <c r="H13" i="15"/>
  <c r="G13" i="15"/>
  <c r="F13" i="15"/>
  <c r="E13" i="15"/>
  <c r="D13" i="15"/>
  <c r="C13" i="15"/>
  <c r="K5" i="15"/>
  <c r="J5" i="15"/>
  <c r="H5" i="15"/>
  <c r="G5" i="15"/>
  <c r="F5" i="15"/>
  <c r="E5" i="15"/>
  <c r="D5" i="15"/>
  <c r="C5" i="15"/>
  <c r="K33" i="15"/>
  <c r="J33" i="15"/>
  <c r="H33" i="15"/>
  <c r="G33" i="15"/>
  <c r="F33" i="15"/>
  <c r="E33" i="15"/>
  <c r="D33" i="15"/>
  <c r="C33" i="15"/>
  <c r="K23" i="15"/>
  <c r="J23" i="15"/>
  <c r="H23" i="15"/>
  <c r="G23" i="15"/>
  <c r="F23" i="15"/>
  <c r="E23" i="15"/>
  <c r="D23" i="15"/>
  <c r="C23" i="15"/>
  <c r="K22" i="15"/>
  <c r="J22" i="15"/>
  <c r="H22" i="15"/>
  <c r="G22" i="15"/>
  <c r="F22" i="15"/>
  <c r="E22" i="15"/>
  <c r="D22" i="15"/>
  <c r="C22" i="15"/>
  <c r="K32" i="15"/>
  <c r="J32" i="15"/>
  <c r="H32" i="15"/>
  <c r="G32" i="15"/>
  <c r="F32" i="15"/>
  <c r="E32" i="15"/>
  <c r="D32" i="15"/>
  <c r="C32" i="15"/>
  <c r="K26" i="15"/>
  <c r="J26" i="15"/>
  <c r="H26" i="15"/>
  <c r="G26" i="15"/>
  <c r="F26" i="15"/>
  <c r="E26" i="15"/>
  <c r="D26" i="15"/>
  <c r="C26" i="15"/>
  <c r="K12" i="15"/>
  <c r="J12" i="15"/>
  <c r="H12" i="15"/>
  <c r="G12" i="15"/>
  <c r="F12" i="15"/>
  <c r="E12" i="15"/>
  <c r="D12" i="15"/>
  <c r="C12" i="15"/>
  <c r="K21" i="15"/>
  <c r="J21" i="15"/>
  <c r="H21" i="15"/>
  <c r="G21" i="15"/>
  <c r="F21" i="15"/>
  <c r="E21" i="15"/>
  <c r="D21" i="15"/>
  <c r="C21" i="15"/>
  <c r="K15" i="15"/>
  <c r="J15" i="15"/>
  <c r="H15" i="15"/>
  <c r="G15" i="15"/>
  <c r="F15" i="15"/>
  <c r="E15" i="15"/>
  <c r="D15" i="15"/>
  <c r="C15" i="15"/>
  <c r="K35" i="15"/>
  <c r="J35" i="15"/>
  <c r="H35" i="15"/>
  <c r="G35" i="15"/>
  <c r="F35" i="15"/>
  <c r="E35" i="15"/>
  <c r="D35" i="15"/>
  <c r="C35" i="15"/>
  <c r="K28" i="15"/>
  <c r="J28" i="15"/>
  <c r="H28" i="15"/>
  <c r="G28" i="15"/>
  <c r="F28" i="15"/>
  <c r="E28" i="15"/>
  <c r="D28" i="15"/>
  <c r="C28" i="15"/>
  <c r="K30" i="15"/>
  <c r="J30" i="15"/>
  <c r="H30" i="15"/>
  <c r="G30" i="15"/>
  <c r="F30" i="15"/>
  <c r="E30" i="15"/>
  <c r="D30" i="15"/>
  <c r="C30" i="15"/>
  <c r="K11" i="15"/>
  <c r="J11" i="15"/>
  <c r="H11" i="15"/>
  <c r="G11" i="15"/>
  <c r="F11" i="15"/>
  <c r="E11" i="15"/>
  <c r="D11" i="15"/>
  <c r="C11" i="15"/>
  <c r="K14" i="15"/>
  <c r="J14" i="15"/>
  <c r="H14" i="15"/>
  <c r="G14" i="15"/>
  <c r="F14" i="15"/>
  <c r="E14" i="15"/>
  <c r="D14" i="15"/>
  <c r="C14" i="15"/>
  <c r="K10" i="15"/>
  <c r="J10" i="15"/>
  <c r="H10" i="15"/>
  <c r="G10" i="15"/>
  <c r="F10" i="15"/>
  <c r="E10" i="15"/>
  <c r="D10" i="15"/>
  <c r="C10" i="15"/>
  <c r="K37" i="15"/>
  <c r="J37" i="15"/>
  <c r="H37" i="15"/>
  <c r="G37" i="15"/>
  <c r="F37" i="15"/>
  <c r="E37" i="15"/>
  <c r="D37" i="15"/>
  <c r="C37" i="15"/>
  <c r="K16" i="15"/>
  <c r="J16" i="15"/>
  <c r="H16" i="15"/>
  <c r="G16" i="15"/>
  <c r="F16" i="15"/>
  <c r="E16" i="15"/>
  <c r="D16" i="15"/>
  <c r="C16" i="15"/>
  <c r="K25" i="15"/>
  <c r="J25" i="15"/>
  <c r="H25" i="15"/>
  <c r="G25" i="15"/>
  <c r="F25" i="15"/>
  <c r="E25" i="15"/>
  <c r="D25" i="15"/>
  <c r="C25" i="15"/>
  <c r="K18" i="15"/>
  <c r="J18" i="15"/>
  <c r="H18" i="15"/>
  <c r="G18" i="15"/>
  <c r="F18" i="15"/>
  <c r="E18" i="15"/>
  <c r="D18" i="15"/>
  <c r="C18" i="15"/>
  <c r="K14" i="14"/>
  <c r="J14" i="14"/>
  <c r="H14" i="14"/>
  <c r="G14" i="14"/>
  <c r="F14" i="14"/>
  <c r="E14" i="14"/>
  <c r="D14" i="14"/>
  <c r="C14" i="14"/>
  <c r="K4" i="14"/>
  <c r="J4" i="14"/>
  <c r="H4" i="14"/>
  <c r="G4" i="14"/>
  <c r="F4" i="14"/>
  <c r="E4" i="14"/>
  <c r="D4" i="14"/>
  <c r="C4" i="14"/>
  <c r="K28" i="14"/>
  <c r="J28" i="14"/>
  <c r="H28" i="14"/>
  <c r="G28" i="14"/>
  <c r="F28" i="14"/>
  <c r="E28" i="14"/>
  <c r="D28" i="14"/>
  <c r="C28" i="14"/>
  <c r="K22" i="14"/>
  <c r="J22" i="14"/>
  <c r="H22" i="14"/>
  <c r="G22" i="14"/>
  <c r="F22" i="14"/>
  <c r="E22" i="14"/>
  <c r="D22" i="14"/>
  <c r="C22" i="14"/>
  <c r="K9" i="14"/>
  <c r="J9" i="14"/>
  <c r="H9" i="14"/>
  <c r="G9" i="14"/>
  <c r="F9" i="14"/>
  <c r="E9" i="14"/>
  <c r="D9" i="14"/>
  <c r="C9" i="14"/>
  <c r="K27" i="14"/>
  <c r="J27" i="14"/>
  <c r="H27" i="14"/>
  <c r="G27" i="14"/>
  <c r="F27" i="14"/>
  <c r="E27" i="14"/>
  <c r="D27" i="14"/>
  <c r="C27" i="14"/>
  <c r="K20" i="14"/>
  <c r="J20" i="14"/>
  <c r="H20" i="14"/>
  <c r="G20" i="14"/>
  <c r="F20" i="14"/>
  <c r="E20" i="14"/>
  <c r="D20" i="14"/>
  <c r="C20" i="14"/>
  <c r="K33" i="14"/>
  <c r="J33" i="14"/>
  <c r="H33" i="14"/>
  <c r="G33" i="14"/>
  <c r="F33" i="14"/>
  <c r="E33" i="14"/>
  <c r="D33" i="14"/>
  <c r="C33" i="14"/>
  <c r="K31" i="14"/>
  <c r="J31" i="14"/>
  <c r="H31" i="14"/>
  <c r="G31" i="14"/>
  <c r="F31" i="14"/>
  <c r="E31" i="14"/>
  <c r="D31" i="14"/>
  <c r="C31" i="14"/>
  <c r="K26" i="14"/>
  <c r="J26" i="14"/>
  <c r="H26" i="14"/>
  <c r="G26" i="14"/>
  <c r="F26" i="14"/>
  <c r="E26" i="14"/>
  <c r="D26" i="14"/>
  <c r="C26" i="14"/>
  <c r="K6" i="14"/>
  <c r="J6" i="14"/>
  <c r="H6" i="14"/>
  <c r="G6" i="14"/>
  <c r="F6" i="14"/>
  <c r="E6" i="14"/>
  <c r="D6" i="14"/>
  <c r="C6" i="14"/>
  <c r="K30" i="14"/>
  <c r="J30" i="14"/>
  <c r="H30" i="14"/>
  <c r="G30" i="14"/>
  <c r="F30" i="14"/>
  <c r="E30" i="14"/>
  <c r="D30" i="14"/>
  <c r="C30" i="14"/>
  <c r="K32" i="14"/>
  <c r="J32" i="14"/>
  <c r="H32" i="14"/>
  <c r="G32" i="14"/>
  <c r="F32" i="14"/>
  <c r="E32" i="14"/>
  <c r="D32" i="14"/>
  <c r="C32" i="14"/>
  <c r="K18" i="14"/>
  <c r="J18" i="14"/>
  <c r="H18" i="14"/>
  <c r="G18" i="14"/>
  <c r="F18" i="14"/>
  <c r="E18" i="14"/>
  <c r="D18" i="14"/>
  <c r="C18" i="14"/>
  <c r="K17" i="14"/>
  <c r="J17" i="14"/>
  <c r="H17" i="14"/>
  <c r="G17" i="14"/>
  <c r="F17" i="14"/>
  <c r="E17" i="14"/>
  <c r="D17" i="14"/>
  <c r="C17" i="14"/>
  <c r="K13" i="14"/>
  <c r="J13" i="14"/>
  <c r="H13" i="14"/>
  <c r="G13" i="14"/>
  <c r="F13" i="14"/>
  <c r="E13" i="14"/>
  <c r="D13" i="14"/>
  <c r="C13" i="14"/>
  <c r="K24" i="14"/>
  <c r="J24" i="14"/>
  <c r="H24" i="14"/>
  <c r="G24" i="14"/>
  <c r="F24" i="14"/>
  <c r="E24" i="14"/>
  <c r="D24" i="14"/>
  <c r="C24" i="14"/>
  <c r="K16" i="14"/>
  <c r="J16" i="14"/>
  <c r="H16" i="14"/>
  <c r="G16" i="14"/>
  <c r="F16" i="14"/>
  <c r="E16" i="14"/>
  <c r="D16" i="14"/>
  <c r="C16" i="14"/>
  <c r="K10" i="14"/>
  <c r="J10" i="14"/>
  <c r="H10" i="14"/>
  <c r="G10" i="14"/>
  <c r="F10" i="14"/>
  <c r="E10" i="14"/>
  <c r="D10" i="14"/>
  <c r="C10" i="14"/>
  <c r="K21" i="14"/>
  <c r="J21" i="14"/>
  <c r="H21" i="14"/>
  <c r="G21" i="14"/>
  <c r="F21" i="14"/>
  <c r="E21" i="14"/>
  <c r="D21" i="14"/>
  <c r="C21" i="14"/>
  <c r="K8" i="14"/>
  <c r="J8" i="14"/>
  <c r="H8" i="14"/>
  <c r="G8" i="14"/>
  <c r="F8" i="14"/>
  <c r="E8" i="14"/>
  <c r="D8" i="14"/>
  <c r="C8" i="14"/>
  <c r="K15" i="14"/>
  <c r="J15" i="14"/>
  <c r="H15" i="14"/>
  <c r="G15" i="14"/>
  <c r="F15" i="14"/>
  <c r="E15" i="14"/>
  <c r="D15" i="14"/>
  <c r="C15" i="14"/>
  <c r="K19" i="14"/>
  <c r="J19" i="14"/>
  <c r="H19" i="14"/>
  <c r="G19" i="14"/>
  <c r="F19" i="14"/>
  <c r="E19" i="14"/>
  <c r="D19" i="14"/>
  <c r="C19" i="14"/>
  <c r="K5" i="14"/>
  <c r="J5" i="14"/>
  <c r="H5" i="14"/>
  <c r="G5" i="14"/>
  <c r="F5" i="14"/>
  <c r="E5" i="14"/>
  <c r="D5" i="14"/>
  <c r="C5" i="14"/>
  <c r="K34" i="14"/>
  <c r="J34" i="14"/>
  <c r="H34" i="14"/>
  <c r="G34" i="14"/>
  <c r="F34" i="14"/>
  <c r="E34" i="14"/>
  <c r="D34" i="14"/>
  <c r="C34" i="14"/>
  <c r="K7" i="14"/>
  <c r="J7" i="14"/>
  <c r="H7" i="14"/>
  <c r="G7" i="14"/>
  <c r="F7" i="14"/>
  <c r="E7" i="14"/>
  <c r="D7" i="14"/>
  <c r="C7" i="14"/>
  <c r="K29" i="14"/>
  <c r="J29" i="14"/>
  <c r="H29" i="14"/>
  <c r="G29" i="14"/>
  <c r="F29" i="14"/>
  <c r="E29" i="14"/>
  <c r="D29" i="14"/>
  <c r="C29" i="14"/>
  <c r="K12" i="14"/>
  <c r="J12" i="14"/>
  <c r="H12" i="14"/>
  <c r="G12" i="14"/>
  <c r="F12" i="14"/>
  <c r="E12" i="14"/>
  <c r="D12" i="14"/>
  <c r="C12" i="14"/>
  <c r="K25" i="14"/>
  <c r="J25" i="14"/>
  <c r="H25" i="14"/>
  <c r="G25" i="14"/>
  <c r="F25" i="14"/>
  <c r="E25" i="14"/>
  <c r="D25" i="14"/>
  <c r="C25" i="14"/>
  <c r="K11" i="14"/>
  <c r="J11" i="14"/>
  <c r="H11" i="14"/>
  <c r="G11" i="14"/>
  <c r="F11" i="14"/>
  <c r="E11" i="14"/>
  <c r="D11" i="14"/>
  <c r="C11" i="14"/>
  <c r="K35" i="14"/>
  <c r="J35" i="14"/>
  <c r="H35" i="14"/>
  <c r="G35" i="14"/>
  <c r="F35" i="14"/>
  <c r="E35" i="14"/>
  <c r="D35" i="14"/>
  <c r="C35" i="14"/>
  <c r="K23" i="14"/>
  <c r="J23" i="14"/>
  <c r="J36" i="14" s="1"/>
  <c r="K36" i="14" s="1"/>
  <c r="H23" i="14"/>
  <c r="G23" i="14"/>
  <c r="F23" i="14"/>
  <c r="E23" i="14"/>
  <c r="D23" i="14"/>
  <c r="C23" i="14"/>
  <c r="O37" i="13"/>
  <c r="N37" i="13"/>
  <c r="M37" i="13"/>
  <c r="L37" i="13"/>
  <c r="K37" i="13"/>
  <c r="J37" i="13"/>
  <c r="I37" i="13"/>
  <c r="H37" i="13"/>
  <c r="G37" i="13"/>
  <c r="F37" i="13"/>
  <c r="E37" i="13"/>
  <c r="D37" i="13"/>
  <c r="C37" i="13"/>
  <c r="O36" i="13"/>
  <c r="N36" i="13"/>
  <c r="M36" i="13"/>
  <c r="L36" i="13"/>
  <c r="K36" i="13"/>
  <c r="J36" i="13"/>
  <c r="I36" i="13"/>
  <c r="H36" i="13"/>
  <c r="G36" i="13"/>
  <c r="F36" i="13"/>
  <c r="E36" i="13"/>
  <c r="D36" i="13"/>
  <c r="C36" i="13"/>
  <c r="O35" i="13"/>
  <c r="N35" i="13"/>
  <c r="M35" i="13"/>
  <c r="L35" i="13"/>
  <c r="K35" i="13"/>
  <c r="J35" i="13"/>
  <c r="I35" i="13"/>
  <c r="H35" i="13"/>
  <c r="G35" i="13"/>
  <c r="F35" i="13"/>
  <c r="E35" i="13"/>
  <c r="D35" i="13"/>
  <c r="C35" i="13"/>
  <c r="O34" i="13"/>
  <c r="N34" i="13"/>
  <c r="M34" i="13"/>
  <c r="L34" i="13"/>
  <c r="K34" i="13"/>
  <c r="J34" i="13"/>
  <c r="I34" i="13"/>
  <c r="H34" i="13"/>
  <c r="G34" i="13"/>
  <c r="F34" i="13"/>
  <c r="E34" i="13"/>
  <c r="D34" i="13"/>
  <c r="C34" i="13"/>
  <c r="O33" i="13"/>
  <c r="N33" i="13"/>
  <c r="M33" i="13"/>
  <c r="L33" i="13"/>
  <c r="K33" i="13"/>
  <c r="J33" i="13"/>
  <c r="I33" i="13"/>
  <c r="H33" i="13"/>
  <c r="G33" i="13"/>
  <c r="F33" i="13"/>
  <c r="E33" i="13"/>
  <c r="D33" i="13"/>
  <c r="C33" i="13"/>
  <c r="O32" i="13"/>
  <c r="N32" i="13"/>
  <c r="M32" i="13"/>
  <c r="L32" i="13"/>
  <c r="K32" i="13"/>
  <c r="J32" i="13"/>
  <c r="I32" i="13"/>
  <c r="H32" i="13"/>
  <c r="G32" i="13"/>
  <c r="F32" i="13"/>
  <c r="E32" i="13"/>
  <c r="D32" i="13"/>
  <c r="C32" i="13"/>
  <c r="O31" i="13"/>
  <c r="N31" i="13"/>
  <c r="M31" i="13"/>
  <c r="L31" i="13"/>
  <c r="K31" i="13"/>
  <c r="J31" i="13"/>
  <c r="I31" i="13"/>
  <c r="H31" i="13"/>
  <c r="G31" i="13"/>
  <c r="F31" i="13"/>
  <c r="E31" i="13"/>
  <c r="D31" i="13"/>
  <c r="C31" i="13"/>
  <c r="O30" i="13"/>
  <c r="N30" i="13"/>
  <c r="M30" i="13"/>
  <c r="L30" i="13"/>
  <c r="K30" i="13"/>
  <c r="J30" i="13"/>
  <c r="I30" i="13"/>
  <c r="H30" i="13"/>
  <c r="G30" i="13"/>
  <c r="F30" i="13"/>
  <c r="E30" i="13"/>
  <c r="D30" i="13"/>
  <c r="C30" i="13"/>
  <c r="O29" i="13"/>
  <c r="N29" i="13"/>
  <c r="M29" i="13"/>
  <c r="L29" i="13"/>
  <c r="K29" i="13"/>
  <c r="J29" i="13"/>
  <c r="I29" i="13"/>
  <c r="H29" i="13"/>
  <c r="G29" i="13"/>
  <c r="F29" i="13"/>
  <c r="E29" i="13"/>
  <c r="D29" i="13"/>
  <c r="C29" i="13"/>
  <c r="O28" i="13"/>
  <c r="N28" i="13"/>
  <c r="M28" i="13"/>
  <c r="L28" i="13"/>
  <c r="K28" i="13"/>
  <c r="J28" i="13"/>
  <c r="I28" i="13"/>
  <c r="H28" i="13"/>
  <c r="G28" i="13"/>
  <c r="F28" i="13"/>
  <c r="E28" i="13"/>
  <c r="D28" i="13"/>
  <c r="C28" i="13"/>
  <c r="O27" i="13"/>
  <c r="N27" i="13"/>
  <c r="M27" i="13"/>
  <c r="L27" i="13"/>
  <c r="K27" i="13"/>
  <c r="J27" i="13"/>
  <c r="I27" i="13"/>
  <c r="H27" i="13"/>
  <c r="G27" i="13"/>
  <c r="F27" i="13"/>
  <c r="E27" i="13"/>
  <c r="D27" i="13"/>
  <c r="C27" i="13"/>
  <c r="O26" i="13"/>
  <c r="N26" i="13"/>
  <c r="M26" i="13"/>
  <c r="L26" i="13"/>
  <c r="K26" i="13"/>
  <c r="J26" i="13"/>
  <c r="I26" i="13"/>
  <c r="H26" i="13"/>
  <c r="G26" i="13"/>
  <c r="F26" i="13"/>
  <c r="E26" i="13"/>
  <c r="D26" i="13"/>
  <c r="C26" i="13"/>
  <c r="O25" i="13"/>
  <c r="N25" i="13"/>
  <c r="M25" i="13"/>
  <c r="L25" i="13"/>
  <c r="K25" i="13"/>
  <c r="J25" i="13"/>
  <c r="I25" i="13"/>
  <c r="H25" i="13"/>
  <c r="G25" i="13"/>
  <c r="F25" i="13"/>
  <c r="E25" i="13"/>
  <c r="D25" i="13"/>
  <c r="C25" i="13"/>
  <c r="O24" i="13"/>
  <c r="N24" i="13"/>
  <c r="M24" i="13"/>
  <c r="L24" i="13"/>
  <c r="K24" i="13"/>
  <c r="J24" i="13"/>
  <c r="I24" i="13"/>
  <c r="H24" i="13"/>
  <c r="G24" i="13"/>
  <c r="F24" i="13"/>
  <c r="E24" i="13"/>
  <c r="D24" i="13"/>
  <c r="C24" i="13"/>
  <c r="O23" i="13"/>
  <c r="N23" i="13"/>
  <c r="M23" i="13"/>
  <c r="L23" i="13"/>
  <c r="K23" i="13"/>
  <c r="J23" i="13"/>
  <c r="I23" i="13"/>
  <c r="H23" i="13"/>
  <c r="G23" i="13"/>
  <c r="F23" i="13"/>
  <c r="E23" i="13"/>
  <c r="D23" i="13"/>
  <c r="C23" i="13"/>
  <c r="O22" i="13"/>
  <c r="N22" i="13"/>
  <c r="M22" i="13"/>
  <c r="L22" i="13"/>
  <c r="K22" i="13"/>
  <c r="J22" i="13"/>
  <c r="I22" i="13"/>
  <c r="H22" i="13"/>
  <c r="G22" i="13"/>
  <c r="F22" i="13"/>
  <c r="E22" i="13"/>
  <c r="D22" i="13"/>
  <c r="C22" i="13"/>
  <c r="O21" i="13"/>
  <c r="N21" i="13"/>
  <c r="M21" i="13"/>
  <c r="L21" i="13"/>
  <c r="K21" i="13"/>
  <c r="J21" i="13"/>
  <c r="I21" i="13"/>
  <c r="H21" i="13"/>
  <c r="G21" i="13"/>
  <c r="F21" i="13"/>
  <c r="E21" i="13"/>
  <c r="D21" i="13"/>
  <c r="C21" i="13"/>
  <c r="O20" i="13"/>
  <c r="N20" i="13"/>
  <c r="M20" i="13"/>
  <c r="L20" i="13"/>
  <c r="K20" i="13"/>
  <c r="J20" i="13"/>
  <c r="I20" i="13"/>
  <c r="H20" i="13"/>
  <c r="G20" i="13"/>
  <c r="F20" i="13"/>
  <c r="E20" i="13"/>
  <c r="D20" i="13"/>
  <c r="C20" i="13"/>
  <c r="O19" i="13"/>
  <c r="N19" i="13"/>
  <c r="M19" i="13"/>
  <c r="L19" i="13"/>
  <c r="K19" i="13"/>
  <c r="J19" i="13"/>
  <c r="I19" i="13"/>
  <c r="H19" i="13"/>
  <c r="G19" i="13"/>
  <c r="F19" i="13"/>
  <c r="E19" i="13"/>
  <c r="D19" i="13"/>
  <c r="C19" i="13"/>
  <c r="O18" i="13"/>
  <c r="N18" i="13"/>
  <c r="M18" i="13"/>
  <c r="L18" i="13"/>
  <c r="K18" i="13"/>
  <c r="J18" i="13"/>
  <c r="I18" i="13"/>
  <c r="H18" i="13"/>
  <c r="G18" i="13"/>
  <c r="F18" i="13"/>
  <c r="E18" i="13"/>
  <c r="D18" i="13"/>
  <c r="C18" i="13"/>
  <c r="O17" i="13"/>
  <c r="N17" i="13"/>
  <c r="M17" i="13"/>
  <c r="L17" i="13"/>
  <c r="K17" i="13"/>
  <c r="J17" i="13"/>
  <c r="I17" i="13"/>
  <c r="H17" i="13"/>
  <c r="G17" i="13"/>
  <c r="F17" i="13"/>
  <c r="E17" i="13"/>
  <c r="D17" i="13"/>
  <c r="C17" i="13"/>
  <c r="O16" i="13"/>
  <c r="N16" i="13"/>
  <c r="M16" i="13"/>
  <c r="L16" i="13"/>
  <c r="K16" i="13"/>
  <c r="J16" i="13"/>
  <c r="I16" i="13"/>
  <c r="H16" i="13"/>
  <c r="G16" i="13"/>
  <c r="F16" i="13"/>
  <c r="E16" i="13"/>
  <c r="D16" i="13"/>
  <c r="C16" i="13"/>
  <c r="O15" i="13"/>
  <c r="N15" i="13"/>
  <c r="M15" i="13"/>
  <c r="L15" i="13"/>
  <c r="K15" i="13"/>
  <c r="J15" i="13"/>
  <c r="I15" i="13"/>
  <c r="H15" i="13"/>
  <c r="G15" i="13"/>
  <c r="F15" i="13"/>
  <c r="E15" i="13"/>
  <c r="D15" i="13"/>
  <c r="C15" i="13"/>
  <c r="O14" i="13"/>
  <c r="N14" i="13"/>
  <c r="M14" i="13"/>
  <c r="L14" i="13"/>
  <c r="K14" i="13"/>
  <c r="J14" i="13"/>
  <c r="I14" i="13"/>
  <c r="H14" i="13"/>
  <c r="G14" i="13"/>
  <c r="F14" i="13"/>
  <c r="E14" i="13"/>
  <c r="D14" i="13"/>
  <c r="C14" i="13"/>
  <c r="O13" i="13"/>
  <c r="N13" i="13"/>
  <c r="M13" i="13"/>
  <c r="L13" i="13"/>
  <c r="K13" i="13"/>
  <c r="J13" i="13"/>
  <c r="I13" i="13"/>
  <c r="H13" i="13"/>
  <c r="G13" i="13"/>
  <c r="F13" i="13"/>
  <c r="E13" i="13"/>
  <c r="D13" i="13"/>
  <c r="C13" i="13"/>
  <c r="O12" i="13"/>
  <c r="N12" i="13"/>
  <c r="M12" i="13"/>
  <c r="L12" i="13"/>
  <c r="K12" i="13"/>
  <c r="J12" i="13"/>
  <c r="I12" i="13"/>
  <c r="H12" i="13"/>
  <c r="G12" i="13"/>
  <c r="F12" i="13"/>
  <c r="E12" i="13"/>
  <c r="D12" i="13"/>
  <c r="C12" i="13"/>
  <c r="O11" i="13"/>
  <c r="N11" i="13"/>
  <c r="M11" i="13"/>
  <c r="L11" i="13"/>
  <c r="K11" i="13"/>
  <c r="J11" i="13"/>
  <c r="I11" i="13"/>
  <c r="H11" i="13"/>
  <c r="G11" i="13"/>
  <c r="F11" i="13"/>
  <c r="E11" i="13"/>
  <c r="D11" i="13"/>
  <c r="C11" i="13"/>
  <c r="O10" i="13"/>
  <c r="N10" i="13"/>
  <c r="M10" i="13"/>
  <c r="L10" i="13"/>
  <c r="K10" i="13"/>
  <c r="J10" i="13"/>
  <c r="I10" i="13"/>
  <c r="H10" i="13"/>
  <c r="G10" i="13"/>
  <c r="F10" i="13"/>
  <c r="E10" i="13"/>
  <c r="D10" i="13"/>
  <c r="C10" i="13"/>
  <c r="O9" i="13"/>
  <c r="N9" i="13"/>
  <c r="M9" i="13"/>
  <c r="L9" i="13"/>
  <c r="K9" i="13"/>
  <c r="J9" i="13"/>
  <c r="I9" i="13"/>
  <c r="H9" i="13"/>
  <c r="G9" i="13"/>
  <c r="F9" i="13"/>
  <c r="E9" i="13"/>
  <c r="D9" i="13"/>
  <c r="C9" i="13"/>
  <c r="O8" i="13"/>
  <c r="N8" i="13"/>
  <c r="M8" i="13"/>
  <c r="L8" i="13"/>
  <c r="K8" i="13"/>
  <c r="J8" i="13"/>
  <c r="I8" i="13"/>
  <c r="H8" i="13"/>
  <c r="G8" i="13"/>
  <c r="F8" i="13"/>
  <c r="E8" i="13"/>
  <c r="D8" i="13"/>
  <c r="C8" i="13"/>
  <c r="O7" i="13"/>
  <c r="N7" i="13"/>
  <c r="M7" i="13"/>
  <c r="L7" i="13"/>
  <c r="K7" i="13"/>
  <c r="J7" i="13"/>
  <c r="I7" i="13"/>
  <c r="H7" i="13"/>
  <c r="G7" i="13"/>
  <c r="F7" i="13"/>
  <c r="E7" i="13"/>
  <c r="D7" i="13"/>
  <c r="C7" i="13"/>
  <c r="O6" i="13"/>
  <c r="N6" i="13"/>
  <c r="M6" i="13"/>
  <c r="L6" i="13"/>
  <c r="K6" i="13"/>
  <c r="J6" i="13"/>
  <c r="I6" i="13"/>
  <c r="H6" i="13"/>
  <c r="G6" i="13"/>
  <c r="F6" i="13"/>
  <c r="E6" i="13"/>
  <c r="D6" i="13"/>
  <c r="C6" i="13"/>
  <c r="O5" i="13"/>
  <c r="N5" i="13"/>
  <c r="M5" i="13"/>
  <c r="L5" i="13"/>
  <c r="K5" i="13"/>
  <c r="J5" i="13"/>
  <c r="I5" i="13"/>
  <c r="H5" i="13"/>
  <c r="G5" i="13"/>
  <c r="F5" i="13"/>
  <c r="E5" i="13"/>
  <c r="D5" i="13"/>
  <c r="C5" i="13"/>
  <c r="O4" i="13"/>
  <c r="N4" i="13"/>
  <c r="N38" i="13" s="1"/>
  <c r="O38" i="13" s="1"/>
  <c r="M4" i="13"/>
  <c r="M38" i="13" s="1"/>
  <c r="L4" i="13"/>
  <c r="L38" i="13" s="1"/>
  <c r="K4" i="13"/>
  <c r="K38" i="13" s="1"/>
  <c r="J4" i="13"/>
  <c r="J38" i="13" s="1"/>
  <c r="I4" i="13"/>
  <c r="I38" i="13" s="1"/>
  <c r="H4" i="13"/>
  <c r="H38" i="13" s="1"/>
  <c r="G4" i="13"/>
  <c r="G38" i="13" s="1"/>
  <c r="F4" i="13"/>
  <c r="F38" i="13" s="1"/>
  <c r="E4" i="13"/>
  <c r="E38" i="13" s="1"/>
  <c r="D4" i="13"/>
  <c r="D38" i="13" s="1"/>
  <c r="C4" i="13"/>
  <c r="C38" i="13" s="1"/>
  <c r="O35" i="11"/>
  <c r="N35" i="11"/>
  <c r="M35" i="11"/>
  <c r="L35" i="11"/>
  <c r="K35" i="11"/>
  <c r="J35" i="11"/>
  <c r="I35" i="11"/>
  <c r="H35" i="11"/>
  <c r="G35" i="11"/>
  <c r="F35" i="11"/>
  <c r="E35" i="11"/>
  <c r="D35" i="11"/>
  <c r="C35" i="11"/>
  <c r="O34" i="11"/>
  <c r="N34" i="11"/>
  <c r="M34" i="11"/>
  <c r="L34" i="11"/>
  <c r="K34" i="11"/>
  <c r="J34" i="11"/>
  <c r="I34" i="11"/>
  <c r="H34" i="11"/>
  <c r="G34" i="11"/>
  <c r="F34" i="11"/>
  <c r="E34" i="11"/>
  <c r="D34" i="11"/>
  <c r="C34" i="11"/>
  <c r="O33" i="11"/>
  <c r="N33" i="11"/>
  <c r="M33" i="11"/>
  <c r="L33" i="11"/>
  <c r="K33" i="11"/>
  <c r="J33" i="11"/>
  <c r="I33" i="11"/>
  <c r="H33" i="11"/>
  <c r="G33" i="11"/>
  <c r="F33" i="11"/>
  <c r="E33" i="11"/>
  <c r="D33" i="11"/>
  <c r="C33" i="11"/>
  <c r="O32" i="11"/>
  <c r="N32" i="11"/>
  <c r="M32" i="11"/>
  <c r="L32" i="11"/>
  <c r="K32" i="11"/>
  <c r="J32" i="11"/>
  <c r="I32" i="11"/>
  <c r="H32" i="11"/>
  <c r="G32" i="11"/>
  <c r="F32" i="11"/>
  <c r="E32" i="11"/>
  <c r="D32" i="11"/>
  <c r="C32" i="11"/>
  <c r="O31" i="11"/>
  <c r="N31" i="11"/>
  <c r="M31" i="11"/>
  <c r="L31" i="11"/>
  <c r="K31" i="11"/>
  <c r="J31" i="11"/>
  <c r="I31" i="11"/>
  <c r="H31" i="11"/>
  <c r="G31" i="11"/>
  <c r="F31" i="11"/>
  <c r="E31" i="11"/>
  <c r="D31" i="11"/>
  <c r="C31" i="11"/>
  <c r="O30" i="11"/>
  <c r="N30" i="11"/>
  <c r="M30" i="11"/>
  <c r="L30" i="11"/>
  <c r="K30" i="11"/>
  <c r="J30" i="11"/>
  <c r="I30" i="11"/>
  <c r="H30" i="11"/>
  <c r="G30" i="11"/>
  <c r="F30" i="11"/>
  <c r="E30" i="11"/>
  <c r="D30" i="11"/>
  <c r="C30" i="11"/>
  <c r="O29" i="11"/>
  <c r="N29" i="11"/>
  <c r="M29" i="11"/>
  <c r="L29" i="11"/>
  <c r="K29" i="11"/>
  <c r="J29" i="11"/>
  <c r="I29" i="11"/>
  <c r="H29" i="11"/>
  <c r="G29" i="11"/>
  <c r="F29" i="11"/>
  <c r="E29" i="11"/>
  <c r="D29" i="11"/>
  <c r="C29" i="11"/>
  <c r="O28" i="11"/>
  <c r="N28" i="11"/>
  <c r="M28" i="11"/>
  <c r="L28" i="11"/>
  <c r="K28" i="11"/>
  <c r="J28" i="11"/>
  <c r="I28" i="11"/>
  <c r="H28" i="11"/>
  <c r="G28" i="11"/>
  <c r="F28" i="11"/>
  <c r="E28" i="11"/>
  <c r="D28" i="11"/>
  <c r="C28" i="11"/>
  <c r="O27" i="11"/>
  <c r="N27" i="11"/>
  <c r="M27" i="11"/>
  <c r="L27" i="11"/>
  <c r="K27" i="11"/>
  <c r="J27" i="11"/>
  <c r="I27" i="11"/>
  <c r="H27" i="11"/>
  <c r="G27" i="11"/>
  <c r="F27" i="11"/>
  <c r="E27" i="11"/>
  <c r="D27" i="11"/>
  <c r="C27" i="11"/>
  <c r="O26" i="11"/>
  <c r="N26" i="11"/>
  <c r="M26" i="11"/>
  <c r="L26" i="11"/>
  <c r="K26" i="11"/>
  <c r="J26" i="11"/>
  <c r="I26" i="11"/>
  <c r="H26" i="11"/>
  <c r="G26" i="11"/>
  <c r="F26" i="11"/>
  <c r="E26" i="11"/>
  <c r="D26" i="11"/>
  <c r="C26" i="11"/>
  <c r="O25" i="11"/>
  <c r="N25" i="11"/>
  <c r="M25" i="11"/>
  <c r="L25" i="11"/>
  <c r="K25" i="11"/>
  <c r="J25" i="11"/>
  <c r="I25" i="11"/>
  <c r="H25" i="11"/>
  <c r="G25" i="11"/>
  <c r="F25" i="11"/>
  <c r="E25" i="11"/>
  <c r="D25" i="11"/>
  <c r="C25" i="11"/>
  <c r="O24" i="11"/>
  <c r="N24" i="11"/>
  <c r="M24" i="11"/>
  <c r="L24" i="11"/>
  <c r="K24" i="11"/>
  <c r="J24" i="11"/>
  <c r="I24" i="11"/>
  <c r="H24" i="11"/>
  <c r="G24" i="11"/>
  <c r="F24" i="11"/>
  <c r="E24" i="11"/>
  <c r="D24" i="11"/>
  <c r="C24" i="11"/>
  <c r="O23" i="11"/>
  <c r="N23" i="11"/>
  <c r="M23" i="11"/>
  <c r="L23" i="11"/>
  <c r="K23" i="11"/>
  <c r="J23" i="11"/>
  <c r="I23" i="11"/>
  <c r="H23" i="11"/>
  <c r="G23" i="11"/>
  <c r="F23" i="11"/>
  <c r="E23" i="11"/>
  <c r="D23" i="11"/>
  <c r="C23" i="11"/>
  <c r="O22" i="11"/>
  <c r="N22" i="11"/>
  <c r="M22" i="11"/>
  <c r="L22" i="11"/>
  <c r="K22" i="11"/>
  <c r="J22" i="11"/>
  <c r="I22" i="11"/>
  <c r="H22" i="11"/>
  <c r="G22" i="11"/>
  <c r="F22" i="11"/>
  <c r="E22" i="11"/>
  <c r="D22" i="11"/>
  <c r="C22" i="11"/>
  <c r="O21" i="11"/>
  <c r="N21" i="11"/>
  <c r="M21" i="11"/>
  <c r="L21" i="11"/>
  <c r="K21" i="11"/>
  <c r="J21" i="11"/>
  <c r="I21" i="11"/>
  <c r="H21" i="11"/>
  <c r="G21" i="11"/>
  <c r="F21" i="11"/>
  <c r="E21" i="11"/>
  <c r="D21" i="11"/>
  <c r="C21" i="11"/>
  <c r="O20" i="11"/>
  <c r="N20" i="11"/>
  <c r="M20" i="11"/>
  <c r="L20" i="11"/>
  <c r="K20" i="11"/>
  <c r="J20" i="11"/>
  <c r="I20" i="11"/>
  <c r="H20" i="11"/>
  <c r="G20" i="11"/>
  <c r="F20" i="11"/>
  <c r="E20" i="11"/>
  <c r="D20" i="11"/>
  <c r="C20" i="11"/>
  <c r="O19" i="11"/>
  <c r="N19" i="11"/>
  <c r="M19" i="11"/>
  <c r="L19" i="11"/>
  <c r="K19" i="11"/>
  <c r="J19" i="11"/>
  <c r="I19" i="11"/>
  <c r="H19" i="11"/>
  <c r="G19" i="11"/>
  <c r="F19" i="11"/>
  <c r="E19" i="11"/>
  <c r="D19" i="11"/>
  <c r="C19" i="11"/>
  <c r="O18" i="11"/>
  <c r="N18" i="11"/>
  <c r="M18" i="11"/>
  <c r="L18" i="11"/>
  <c r="K18" i="11"/>
  <c r="J18" i="11"/>
  <c r="I18" i="11"/>
  <c r="H18" i="11"/>
  <c r="G18" i="11"/>
  <c r="F18" i="11"/>
  <c r="E18" i="11"/>
  <c r="D18" i="11"/>
  <c r="C18" i="11"/>
  <c r="O17" i="11"/>
  <c r="N17" i="11"/>
  <c r="M17" i="11"/>
  <c r="L17" i="11"/>
  <c r="K17" i="11"/>
  <c r="J17" i="11"/>
  <c r="I17" i="11"/>
  <c r="H17" i="11"/>
  <c r="G17" i="11"/>
  <c r="F17" i="11"/>
  <c r="E17" i="11"/>
  <c r="D17" i="11"/>
  <c r="C17" i="11"/>
  <c r="O16" i="11"/>
  <c r="N16" i="11"/>
  <c r="M16" i="11"/>
  <c r="L16" i="11"/>
  <c r="K16" i="11"/>
  <c r="J16" i="11"/>
  <c r="I16" i="11"/>
  <c r="H16" i="11"/>
  <c r="G16" i="11"/>
  <c r="F16" i="11"/>
  <c r="E16" i="11"/>
  <c r="D16" i="11"/>
  <c r="C16" i="11"/>
  <c r="O15" i="11"/>
  <c r="N15" i="11"/>
  <c r="M15" i="11"/>
  <c r="L15" i="11"/>
  <c r="K15" i="11"/>
  <c r="J15" i="11"/>
  <c r="I15" i="11"/>
  <c r="H15" i="11"/>
  <c r="G15" i="11"/>
  <c r="F15" i="11"/>
  <c r="E15" i="11"/>
  <c r="D15" i="11"/>
  <c r="C15" i="11"/>
  <c r="O14" i="11"/>
  <c r="N14" i="11"/>
  <c r="M14" i="11"/>
  <c r="L14" i="11"/>
  <c r="K14" i="11"/>
  <c r="J14" i="11"/>
  <c r="I14" i="11"/>
  <c r="H14" i="11"/>
  <c r="G14" i="11"/>
  <c r="F14" i="11"/>
  <c r="E14" i="11"/>
  <c r="D14" i="11"/>
  <c r="C14" i="11"/>
  <c r="O13" i="11"/>
  <c r="N13" i="11"/>
  <c r="M13" i="11"/>
  <c r="L13" i="11"/>
  <c r="K13" i="11"/>
  <c r="J13" i="11"/>
  <c r="I13" i="11"/>
  <c r="H13" i="11"/>
  <c r="G13" i="11"/>
  <c r="F13" i="11"/>
  <c r="E13" i="11"/>
  <c r="D13" i="11"/>
  <c r="C13" i="11"/>
  <c r="O12" i="11"/>
  <c r="N12" i="11"/>
  <c r="M12" i="11"/>
  <c r="L12" i="11"/>
  <c r="K12" i="11"/>
  <c r="J12" i="11"/>
  <c r="I12" i="11"/>
  <c r="H12" i="11"/>
  <c r="G12" i="11"/>
  <c r="F12" i="11"/>
  <c r="E12" i="11"/>
  <c r="D12" i="11"/>
  <c r="C12" i="11"/>
  <c r="O11" i="11"/>
  <c r="N11" i="11"/>
  <c r="M11" i="11"/>
  <c r="L11" i="11"/>
  <c r="K11" i="11"/>
  <c r="J11" i="11"/>
  <c r="I11" i="11"/>
  <c r="H11" i="11"/>
  <c r="G11" i="11"/>
  <c r="F11" i="11"/>
  <c r="E11" i="11"/>
  <c r="D11" i="11"/>
  <c r="C11" i="11"/>
  <c r="O10" i="11"/>
  <c r="N10" i="11"/>
  <c r="M10" i="11"/>
  <c r="L10" i="11"/>
  <c r="K10" i="11"/>
  <c r="J10" i="11"/>
  <c r="I10" i="11"/>
  <c r="H10" i="11"/>
  <c r="G10" i="11"/>
  <c r="F10" i="11"/>
  <c r="E10" i="11"/>
  <c r="D10" i="11"/>
  <c r="C10" i="11"/>
  <c r="O9" i="11"/>
  <c r="N9" i="11"/>
  <c r="M9" i="11"/>
  <c r="L9" i="11"/>
  <c r="K9" i="11"/>
  <c r="J9" i="11"/>
  <c r="I9" i="11"/>
  <c r="H9" i="11"/>
  <c r="G9" i="11"/>
  <c r="F9" i="11"/>
  <c r="E9" i="11"/>
  <c r="D9" i="11"/>
  <c r="C9" i="11"/>
  <c r="O8" i="11"/>
  <c r="N8" i="11"/>
  <c r="M8" i="11"/>
  <c r="L8" i="11"/>
  <c r="K8" i="11"/>
  <c r="J8" i="11"/>
  <c r="I8" i="11"/>
  <c r="H8" i="11"/>
  <c r="G8" i="11"/>
  <c r="F8" i="11"/>
  <c r="E8" i="11"/>
  <c r="D8" i="11"/>
  <c r="C8" i="11"/>
  <c r="O7" i="11"/>
  <c r="N7" i="11"/>
  <c r="M7" i="11"/>
  <c r="L7" i="11"/>
  <c r="K7" i="11"/>
  <c r="J7" i="11"/>
  <c r="I7" i="11"/>
  <c r="H7" i="11"/>
  <c r="G7" i="11"/>
  <c r="F7" i="11"/>
  <c r="E7" i="11"/>
  <c r="D7" i="11"/>
  <c r="C7" i="11"/>
  <c r="O6" i="11"/>
  <c r="N6" i="11"/>
  <c r="M6" i="11"/>
  <c r="L6" i="11"/>
  <c r="K6" i="11"/>
  <c r="J6" i="11"/>
  <c r="I6" i="11"/>
  <c r="H6" i="11"/>
  <c r="G6" i="11"/>
  <c r="F6" i="11"/>
  <c r="E6" i="11"/>
  <c r="D6" i="11"/>
  <c r="C6" i="11"/>
  <c r="O5" i="11"/>
  <c r="N5" i="11"/>
  <c r="M5" i="11"/>
  <c r="L5" i="11"/>
  <c r="K5" i="11"/>
  <c r="J5" i="11"/>
  <c r="I5" i="11"/>
  <c r="H5" i="11"/>
  <c r="G5" i="11"/>
  <c r="F5" i="11"/>
  <c r="E5" i="11"/>
  <c r="D5" i="11"/>
  <c r="C5" i="11"/>
  <c r="O4" i="11"/>
  <c r="N4" i="11"/>
  <c r="N36" i="11" s="1"/>
  <c r="O36" i="11" s="1"/>
  <c r="M4" i="11"/>
  <c r="M36" i="11" s="1"/>
  <c r="L4" i="11"/>
  <c r="L36" i="11" s="1"/>
  <c r="K4" i="11"/>
  <c r="K36" i="11" s="1"/>
  <c r="J4" i="11"/>
  <c r="J36" i="11" s="1"/>
  <c r="I4" i="11"/>
  <c r="I36" i="11" s="1"/>
  <c r="H4" i="11"/>
  <c r="H36" i="11" s="1"/>
  <c r="G4" i="11"/>
  <c r="G36" i="11" s="1"/>
  <c r="F4" i="11"/>
  <c r="F36" i="11" s="1"/>
  <c r="E4" i="11"/>
  <c r="E36" i="11" s="1"/>
  <c r="D4" i="11"/>
  <c r="D36" i="11" s="1"/>
  <c r="C4" i="11"/>
  <c r="C36" i="11" s="1"/>
  <c r="CV11" i="7"/>
  <c r="CW11" i="7" s="1"/>
  <c r="CS11" i="7"/>
  <c r="CT11" i="7" s="1"/>
  <c r="CP11" i="7"/>
  <c r="CQ11" i="7" s="1"/>
  <c r="CM11" i="7"/>
  <c r="CN11" i="7" s="1"/>
  <c r="CJ11" i="7"/>
  <c r="CK11" i="7" s="1"/>
  <c r="CG11" i="7"/>
  <c r="CH11" i="7" s="1"/>
  <c r="CD11" i="7"/>
  <c r="CE11" i="7" s="1"/>
  <c r="CA11" i="7"/>
  <c r="CB11" i="7" s="1"/>
  <c r="BX11" i="7"/>
  <c r="BY11" i="7" s="1"/>
  <c r="BU11" i="7"/>
  <c r="BV11" i="7" s="1"/>
  <c r="BR11" i="7"/>
  <c r="BS11" i="7" s="1"/>
  <c r="BO11" i="7"/>
  <c r="BP11" i="7" s="1"/>
  <c r="BL11" i="7"/>
  <c r="BM11" i="7" s="1"/>
  <c r="BI11" i="7"/>
  <c r="BJ11" i="7" s="1"/>
  <c r="BF11" i="7"/>
  <c r="BG11" i="7" s="1"/>
  <c r="BC11" i="7"/>
  <c r="BD11" i="7" s="1"/>
  <c r="AZ11" i="7"/>
  <c r="BA11" i="7" s="1"/>
  <c r="AW11" i="7"/>
  <c r="AX11" i="7" s="1"/>
  <c r="AT11" i="7"/>
  <c r="AU11" i="7" s="1"/>
  <c r="AQ11" i="7"/>
  <c r="AR11" i="7" s="1"/>
  <c r="AN11" i="7"/>
  <c r="AO11" i="7" s="1"/>
  <c r="AK11" i="7"/>
  <c r="AL11" i="7" s="1"/>
  <c r="AH11" i="7"/>
  <c r="AI11" i="7" s="1"/>
  <c r="AE11" i="7"/>
  <c r="AF11" i="7" s="1"/>
  <c r="AB11" i="7"/>
  <c r="AC11" i="7" s="1"/>
  <c r="Y11" i="7"/>
  <c r="Z11" i="7" s="1"/>
  <c r="V11" i="7"/>
  <c r="W11" i="7" s="1"/>
  <c r="S11" i="7"/>
  <c r="T11" i="7" s="1"/>
  <c r="P11" i="7"/>
  <c r="Q11" i="7" s="1"/>
  <c r="M11" i="7"/>
  <c r="N11" i="7" s="1"/>
  <c r="J11" i="7"/>
  <c r="K11" i="7" s="1"/>
  <c r="DB28" i="4"/>
  <c r="DC28" i="4" s="1"/>
  <c r="CY28" i="4"/>
  <c r="CZ28" i="4" s="1"/>
  <c r="CV28" i="4"/>
  <c r="CW28" i="4" s="1"/>
  <c r="CS28" i="4"/>
  <c r="CT28" i="4" s="1"/>
  <c r="CP28" i="4"/>
  <c r="CQ28" i="4" s="1"/>
  <c r="CM28" i="4"/>
  <c r="CN28" i="4" s="1"/>
  <c r="CJ28" i="4"/>
  <c r="CK28" i="4" s="1"/>
  <c r="CG28" i="4"/>
  <c r="CH28" i="4" s="1"/>
  <c r="CD28" i="4"/>
  <c r="CE28" i="4" s="1"/>
  <c r="CA28" i="4"/>
  <c r="CB28" i="4" s="1"/>
  <c r="BX28" i="4"/>
  <c r="BY28" i="4" s="1"/>
  <c r="BU28" i="4"/>
  <c r="BV28" i="4" s="1"/>
  <c r="BR28" i="4"/>
  <c r="BS28" i="4" s="1"/>
  <c r="BO28" i="4"/>
  <c r="BP28" i="4" s="1"/>
  <c r="BL28" i="4"/>
  <c r="BM28" i="4" s="1"/>
  <c r="BI28" i="4"/>
  <c r="BJ28" i="4" s="1"/>
  <c r="BF28" i="4"/>
  <c r="BG28" i="4" s="1"/>
  <c r="BC28" i="4"/>
  <c r="BD28" i="4" s="1"/>
  <c r="AZ28" i="4"/>
  <c r="BA28" i="4" s="1"/>
  <c r="AW28" i="4"/>
  <c r="AX28" i="4" s="1"/>
  <c r="AT28" i="4"/>
  <c r="AU28" i="4" s="1"/>
  <c r="AQ28" i="4"/>
  <c r="AR28" i="4" s="1"/>
  <c r="AN28" i="4"/>
  <c r="AO28" i="4" s="1"/>
  <c r="AK28" i="4"/>
  <c r="AL28" i="4" s="1"/>
  <c r="AH28" i="4"/>
  <c r="AI28" i="4" s="1"/>
  <c r="AE28" i="4"/>
  <c r="AF28" i="4" s="1"/>
  <c r="AB28" i="4"/>
  <c r="AC28" i="4" s="1"/>
  <c r="Y28" i="4"/>
  <c r="Z28" i="4" s="1"/>
  <c r="V28" i="4"/>
  <c r="W28" i="4" s="1"/>
  <c r="S28" i="4"/>
  <c r="T28" i="4" s="1"/>
  <c r="P28" i="4"/>
  <c r="Q28" i="4" s="1"/>
  <c r="M28" i="4"/>
  <c r="N28" i="4" s="1"/>
  <c r="J28" i="4"/>
  <c r="K28" i="4" s="1"/>
  <c r="CS10" i="7"/>
  <c r="CT10" i="7" s="1"/>
  <c r="CG10" i="7"/>
  <c r="CH10" i="7" s="1"/>
  <c r="BU10" i="7"/>
  <c r="BV10" i="7" s="1"/>
  <c r="Y10" i="7"/>
  <c r="Z10" i="7" s="1"/>
  <c r="M10" i="7"/>
  <c r="N10" i="7" s="1"/>
  <c r="J38" i="15" l="1"/>
  <c r="K38" i="15" s="1"/>
  <c r="D38" i="15"/>
  <c r="E38" i="15"/>
  <c r="G38" i="15"/>
  <c r="C38" i="15"/>
  <c r="F38" i="15"/>
  <c r="H38" i="15"/>
  <c r="D36" i="14"/>
  <c r="C36" i="14"/>
  <c r="F36" i="14"/>
  <c r="H36" i="14"/>
  <c r="E36" i="14"/>
  <c r="G36" i="14"/>
  <c r="S10" i="7"/>
  <c r="T10" i="7" s="1"/>
  <c r="V10" i="7"/>
  <c r="W10" i="7" s="1"/>
  <c r="AB10" i="7"/>
  <c r="AC10" i="7" s="1"/>
  <c r="AE10" i="7"/>
  <c r="AF10" i="7" s="1"/>
  <c r="AK10" i="7"/>
  <c r="AL10" i="7" s="1"/>
  <c r="AQ10" i="7"/>
  <c r="AR10" i="7" s="1"/>
  <c r="AT10" i="7"/>
  <c r="AU10" i="7" s="1"/>
  <c r="AW10" i="7"/>
  <c r="AX10" i="7" s="1"/>
  <c r="AZ10" i="7"/>
  <c r="BA10" i="7" s="1"/>
  <c r="BC10" i="7"/>
  <c r="BD10" i="7" s="1"/>
  <c r="BF10" i="7"/>
  <c r="BG10" i="7" s="1"/>
  <c r="BL10" i="7"/>
  <c r="BM10" i="7" s="1"/>
  <c r="J10" i="7"/>
  <c r="K10" i="7" s="1"/>
  <c r="BO10" i="7"/>
  <c r="BP10" i="7" s="1"/>
  <c r="BX10" i="7"/>
  <c r="BY10" i="7" s="1"/>
  <c r="CD10" i="7"/>
  <c r="CE10" i="7" s="1"/>
  <c r="CJ10" i="7"/>
  <c r="CK10" i="7" s="1"/>
  <c r="CM10" i="7"/>
  <c r="CN10" i="7" s="1"/>
  <c r="CP10" i="7"/>
  <c r="CQ10" i="7" s="1"/>
  <c r="CV10" i="7"/>
  <c r="CW10" i="7" s="1"/>
  <c r="BI10" i="7"/>
  <c r="BJ10" i="7" s="1"/>
  <c r="BR10" i="7"/>
  <c r="BS10" i="7" s="1"/>
  <c r="CA10" i="7"/>
  <c r="CB10" i="7" s="1"/>
  <c r="P10" i="7"/>
  <c r="Q10" i="7" s="1"/>
  <c r="AH10" i="7"/>
  <c r="AI10" i="7" s="1"/>
  <c r="AN10" i="7"/>
  <c r="AO10" i="7" s="1"/>
  <c r="CU18" i="7"/>
  <c r="CV15" i="7" s="1"/>
  <c r="CW15" i="7" s="1"/>
  <c r="AM18" i="7"/>
  <c r="AN15" i="7" s="1"/>
  <c r="AO15" i="7" s="1"/>
  <c r="AA18" i="7"/>
  <c r="AB15" i="7" s="1"/>
  <c r="AC15" i="7" s="1"/>
  <c r="I18" i="7"/>
  <c r="J15" i="7" s="1"/>
  <c r="K15" i="7" s="1"/>
  <c r="CU16" i="7"/>
  <c r="CR16" i="7"/>
  <c r="CR18" i="7" s="1"/>
  <c r="CS15" i="7" s="1"/>
  <c r="CT15" i="7" s="1"/>
  <c r="CO16" i="7"/>
  <c r="CO18" i="7" s="1"/>
  <c r="CP15" i="7" s="1"/>
  <c r="CQ15" i="7" s="1"/>
  <c r="CL16" i="7"/>
  <c r="CL18" i="7" s="1"/>
  <c r="CM15" i="7" s="1"/>
  <c r="CN15" i="7" s="1"/>
  <c r="CI16" i="7"/>
  <c r="CI18" i="7" s="1"/>
  <c r="CJ15" i="7" s="1"/>
  <c r="CK15" i="7" s="1"/>
  <c r="CF16" i="7"/>
  <c r="CF18" i="7" s="1"/>
  <c r="CG15" i="7" s="1"/>
  <c r="CH15" i="7" s="1"/>
  <c r="CC16" i="7"/>
  <c r="CC18" i="7" s="1"/>
  <c r="CD15" i="7" s="1"/>
  <c r="CE15" i="7" s="1"/>
  <c r="BZ16" i="7"/>
  <c r="BZ18" i="7" s="1"/>
  <c r="CA15" i="7" s="1"/>
  <c r="CB15" i="7" s="1"/>
  <c r="BW16" i="7"/>
  <c r="BW18" i="7" s="1"/>
  <c r="BX15" i="7" s="1"/>
  <c r="BY15" i="7" s="1"/>
  <c r="BT16" i="7"/>
  <c r="BT18" i="7" s="1"/>
  <c r="BU15" i="7" s="1"/>
  <c r="BV15" i="7" s="1"/>
  <c r="BQ16" i="7"/>
  <c r="BQ18" i="7" s="1"/>
  <c r="BR15" i="7" s="1"/>
  <c r="BS15" i="7" s="1"/>
  <c r="BN16" i="7"/>
  <c r="BN18" i="7" s="1"/>
  <c r="BO15" i="7" s="1"/>
  <c r="BP15" i="7" s="1"/>
  <c r="BK16" i="7"/>
  <c r="BK18" i="7" s="1"/>
  <c r="BL15" i="7" s="1"/>
  <c r="BM15" i="7" s="1"/>
  <c r="BH16" i="7"/>
  <c r="BH18" i="7" s="1"/>
  <c r="BI15" i="7" s="1"/>
  <c r="BJ15" i="7" s="1"/>
  <c r="BE16" i="7"/>
  <c r="BE18" i="7" s="1"/>
  <c r="BF15" i="7" s="1"/>
  <c r="BG15" i="7" s="1"/>
  <c r="BB16" i="7"/>
  <c r="BB18" i="7" s="1"/>
  <c r="BC15" i="7" s="1"/>
  <c r="BD15" i="7" s="1"/>
  <c r="AY16" i="7"/>
  <c r="AY18" i="7" s="1"/>
  <c r="AZ15" i="7" s="1"/>
  <c r="BA15" i="7" s="1"/>
  <c r="AV16" i="7"/>
  <c r="AV18" i="7" s="1"/>
  <c r="AW15" i="7" s="1"/>
  <c r="AX15" i="7" s="1"/>
  <c r="AS16" i="7"/>
  <c r="AS18" i="7" s="1"/>
  <c r="AT15" i="7" s="1"/>
  <c r="AU15" i="7" s="1"/>
  <c r="AP16" i="7"/>
  <c r="AP18" i="7" s="1"/>
  <c r="AQ15" i="7" s="1"/>
  <c r="AR15" i="7" s="1"/>
  <c r="AM16" i="7"/>
  <c r="AJ16" i="7"/>
  <c r="AJ18" i="7" s="1"/>
  <c r="AK15" i="7" s="1"/>
  <c r="AL15" i="7" s="1"/>
  <c r="AG16" i="7"/>
  <c r="AG18" i="7" s="1"/>
  <c r="AH15" i="7" s="1"/>
  <c r="AI15" i="7" s="1"/>
  <c r="AD16" i="7"/>
  <c r="AD18" i="7" s="1"/>
  <c r="AE15" i="7" s="1"/>
  <c r="AF15" i="7" s="1"/>
  <c r="AA16" i="7"/>
  <c r="X16" i="7"/>
  <c r="X18" i="7" s="1"/>
  <c r="Y15" i="7" s="1"/>
  <c r="Z15" i="7" s="1"/>
  <c r="U16" i="7"/>
  <c r="U18" i="7" s="1"/>
  <c r="V15" i="7" s="1"/>
  <c r="W15" i="7" s="1"/>
  <c r="R16" i="7"/>
  <c r="R18" i="7" s="1"/>
  <c r="S15" i="7" s="1"/>
  <c r="T15" i="7" s="1"/>
  <c r="O16" i="7"/>
  <c r="O18" i="7" s="1"/>
  <c r="P15" i="7" s="1"/>
  <c r="Q15" i="7" s="1"/>
  <c r="L16" i="7"/>
  <c r="L18" i="7" s="1"/>
  <c r="M15" i="7" s="1"/>
  <c r="N15" i="7" s="1"/>
  <c r="I16" i="7"/>
  <c r="F18" i="7"/>
  <c r="G15" i="7" s="1"/>
  <c r="H15" i="7" s="1"/>
  <c r="F16" i="7"/>
  <c r="DA35" i="4"/>
  <c r="DB32" i="4" s="1"/>
  <c r="DC32" i="4" s="1"/>
  <c r="CU35" i="4"/>
  <c r="CV32" i="4" s="1"/>
  <c r="CW32" i="4" s="1"/>
  <c r="CO35" i="4"/>
  <c r="CP32" i="4" s="1"/>
  <c r="CQ32" i="4" s="1"/>
  <c r="CI35" i="4"/>
  <c r="CJ32" i="4" s="1"/>
  <c r="CK32" i="4" s="1"/>
  <c r="CC35" i="4"/>
  <c r="CD32" i="4" s="1"/>
  <c r="CE32" i="4" s="1"/>
  <c r="BW35" i="4"/>
  <c r="BX32" i="4" s="1"/>
  <c r="BY32" i="4" s="1"/>
  <c r="BQ35" i="4"/>
  <c r="BR32" i="4" s="1"/>
  <c r="BS32" i="4" s="1"/>
  <c r="BK35" i="4"/>
  <c r="BL32" i="4" s="1"/>
  <c r="BM32" i="4" s="1"/>
  <c r="BE35" i="4"/>
  <c r="BF32" i="4" s="1"/>
  <c r="BG32" i="4" s="1"/>
  <c r="AY35" i="4"/>
  <c r="AZ32" i="4" s="1"/>
  <c r="BA32" i="4" s="1"/>
  <c r="AS35" i="4"/>
  <c r="AT32" i="4" s="1"/>
  <c r="AU32" i="4" s="1"/>
  <c r="AM35" i="4"/>
  <c r="AN32" i="4" s="1"/>
  <c r="AO32" i="4" s="1"/>
  <c r="AG35" i="4"/>
  <c r="AH32" i="4" s="1"/>
  <c r="AI32" i="4" s="1"/>
  <c r="AA35" i="4"/>
  <c r="AB32" i="4" s="1"/>
  <c r="AC32" i="4" s="1"/>
  <c r="U35" i="4"/>
  <c r="V32" i="4" s="1"/>
  <c r="W32" i="4" s="1"/>
  <c r="O35" i="4"/>
  <c r="P32" i="4" s="1"/>
  <c r="Q32" i="4" s="1"/>
  <c r="I35" i="4"/>
  <c r="J32" i="4" s="1"/>
  <c r="K32" i="4" s="1"/>
  <c r="DA33" i="4"/>
  <c r="CX33" i="4"/>
  <c r="CX35" i="4" s="1"/>
  <c r="CY32" i="4" s="1"/>
  <c r="CZ32" i="4" s="1"/>
  <c r="CU33" i="4"/>
  <c r="CR33" i="4"/>
  <c r="CR35" i="4" s="1"/>
  <c r="CS32" i="4" s="1"/>
  <c r="CT32" i="4" s="1"/>
  <c r="CO33" i="4"/>
  <c r="CL33" i="4"/>
  <c r="CL35" i="4" s="1"/>
  <c r="CM32" i="4" s="1"/>
  <c r="CN32" i="4" s="1"/>
  <c r="CI33" i="4"/>
  <c r="CF33" i="4"/>
  <c r="CF35" i="4" s="1"/>
  <c r="CG32" i="4" s="1"/>
  <c r="CH32" i="4" s="1"/>
  <c r="CC33" i="4"/>
  <c r="BZ33" i="4"/>
  <c r="BZ35" i="4" s="1"/>
  <c r="CA32" i="4" s="1"/>
  <c r="CB32" i="4" s="1"/>
  <c r="BW33" i="4"/>
  <c r="BT33" i="4"/>
  <c r="BT35" i="4" s="1"/>
  <c r="BU32" i="4" s="1"/>
  <c r="BV32" i="4" s="1"/>
  <c r="BQ33" i="4"/>
  <c r="BN33" i="4"/>
  <c r="BN35" i="4" s="1"/>
  <c r="BO32" i="4" s="1"/>
  <c r="BP32" i="4" s="1"/>
  <c r="BK33" i="4"/>
  <c r="BH33" i="4"/>
  <c r="BH35" i="4" s="1"/>
  <c r="BI32" i="4" s="1"/>
  <c r="BJ32" i="4" s="1"/>
  <c r="BE33" i="4"/>
  <c r="BB33" i="4"/>
  <c r="BB35" i="4" s="1"/>
  <c r="BC32" i="4" s="1"/>
  <c r="BD32" i="4" s="1"/>
  <c r="AY33" i="4"/>
  <c r="AV33" i="4"/>
  <c r="AV35" i="4" s="1"/>
  <c r="AW32" i="4" s="1"/>
  <c r="AX32" i="4" s="1"/>
  <c r="AS33" i="4"/>
  <c r="AP33" i="4"/>
  <c r="AP35" i="4" s="1"/>
  <c r="AQ32" i="4" s="1"/>
  <c r="AR32" i="4" s="1"/>
  <c r="AM33" i="4"/>
  <c r="AJ33" i="4"/>
  <c r="AJ35" i="4" s="1"/>
  <c r="AK32" i="4" s="1"/>
  <c r="AL32" i="4" s="1"/>
  <c r="AG33" i="4"/>
  <c r="AD33" i="4"/>
  <c r="AD35" i="4" s="1"/>
  <c r="AE32" i="4" s="1"/>
  <c r="AF32" i="4" s="1"/>
  <c r="AA33" i="4"/>
  <c r="X33" i="4"/>
  <c r="X35" i="4" s="1"/>
  <c r="Y32" i="4" s="1"/>
  <c r="Z32" i="4" s="1"/>
  <c r="U33" i="4"/>
  <c r="R33" i="4"/>
  <c r="R35" i="4" s="1"/>
  <c r="S32" i="4" s="1"/>
  <c r="T32" i="4" s="1"/>
  <c r="O33" i="4"/>
  <c r="L33" i="4"/>
  <c r="L35" i="4" s="1"/>
  <c r="M32" i="4" s="1"/>
  <c r="N32" i="4" s="1"/>
  <c r="I33" i="4"/>
  <c r="F33" i="4"/>
  <c r="J25" i="7" l="1"/>
  <c r="CV26" i="7" l="1"/>
  <c r="CW26" i="7" s="1"/>
  <c r="CS26" i="7"/>
  <c r="CT26" i="7" s="1"/>
  <c r="CP26" i="7"/>
  <c r="CQ26" i="7" s="1"/>
  <c r="CM26" i="7"/>
  <c r="CN26" i="7" s="1"/>
  <c r="CJ26" i="7"/>
  <c r="CK26" i="7" s="1"/>
  <c r="CG26" i="7"/>
  <c r="CH26" i="7" s="1"/>
  <c r="CD26" i="7"/>
  <c r="CE26" i="7" s="1"/>
  <c r="CA26" i="7"/>
  <c r="CB26" i="7" s="1"/>
  <c r="BX26" i="7"/>
  <c r="BY26" i="7" s="1"/>
  <c r="BU26" i="7"/>
  <c r="BV26" i="7" s="1"/>
  <c r="BR26" i="7"/>
  <c r="BS26" i="7" s="1"/>
  <c r="BO26" i="7"/>
  <c r="BP26" i="7" s="1"/>
  <c r="BL26" i="7"/>
  <c r="BM26" i="7" s="1"/>
  <c r="BI26" i="7"/>
  <c r="BJ26" i="7" s="1"/>
  <c r="BF26" i="7"/>
  <c r="BG26" i="7" s="1"/>
  <c r="BC26" i="7"/>
  <c r="BD26" i="7" s="1"/>
  <c r="AZ26" i="7"/>
  <c r="BA26" i="7" s="1"/>
  <c r="AW26" i="7"/>
  <c r="AX26" i="7" s="1"/>
  <c r="AT26" i="7"/>
  <c r="AU26" i="7" s="1"/>
  <c r="AQ26" i="7"/>
  <c r="AR26" i="7" s="1"/>
  <c r="AN26" i="7"/>
  <c r="AO26" i="7" s="1"/>
  <c r="AK26" i="7"/>
  <c r="AL26" i="7" s="1"/>
  <c r="AH26" i="7"/>
  <c r="AI26" i="7" s="1"/>
  <c r="AE26" i="7"/>
  <c r="AF26" i="7" s="1"/>
  <c r="AB26" i="7"/>
  <c r="AC26" i="7" s="1"/>
  <c r="Y26" i="7"/>
  <c r="Z26" i="7" s="1"/>
  <c r="V26" i="7"/>
  <c r="W26" i="7" s="1"/>
  <c r="S26" i="7"/>
  <c r="T26" i="7" s="1"/>
  <c r="P26" i="7"/>
  <c r="Q26" i="7" s="1"/>
  <c r="M26" i="7"/>
  <c r="N26" i="7" s="1"/>
  <c r="J26" i="7"/>
  <c r="K26" i="7" s="1"/>
  <c r="G26" i="7"/>
  <c r="H26" i="7" s="1"/>
  <c r="CV25" i="7"/>
  <c r="CW25" i="7" s="1"/>
  <c r="CS25" i="7"/>
  <c r="CT25" i="7" s="1"/>
  <c r="CP25" i="7"/>
  <c r="CQ25" i="7" s="1"/>
  <c r="CM25" i="7"/>
  <c r="CN25" i="7" s="1"/>
  <c r="CJ25" i="7"/>
  <c r="CK25" i="7" s="1"/>
  <c r="CG25" i="7"/>
  <c r="CH25" i="7" s="1"/>
  <c r="CD25" i="7"/>
  <c r="CE25" i="7" s="1"/>
  <c r="CA25" i="7"/>
  <c r="CB25" i="7" s="1"/>
  <c r="BX25" i="7"/>
  <c r="BY25" i="7" s="1"/>
  <c r="BU25" i="7"/>
  <c r="BV25" i="7" s="1"/>
  <c r="BR25" i="7"/>
  <c r="BS25" i="7" s="1"/>
  <c r="BO25" i="7"/>
  <c r="BP25" i="7" s="1"/>
  <c r="BL25" i="7"/>
  <c r="BM25" i="7" s="1"/>
  <c r="BI25" i="7"/>
  <c r="BJ25" i="7" s="1"/>
  <c r="BF25" i="7"/>
  <c r="BG25" i="7" s="1"/>
  <c r="BC25" i="7"/>
  <c r="BD25" i="7" s="1"/>
  <c r="AZ25" i="7"/>
  <c r="BA25" i="7" s="1"/>
  <c r="AW25" i="7"/>
  <c r="AX25" i="7" s="1"/>
  <c r="AT25" i="7"/>
  <c r="AU25" i="7" s="1"/>
  <c r="AQ25" i="7"/>
  <c r="AR25" i="7" s="1"/>
  <c r="AN25" i="7"/>
  <c r="AO25" i="7" s="1"/>
  <c r="AK25" i="7"/>
  <c r="AL25" i="7" s="1"/>
  <c r="AH25" i="7"/>
  <c r="AI25" i="7" s="1"/>
  <c r="AE25" i="7"/>
  <c r="AF25" i="7" s="1"/>
  <c r="AB25" i="7"/>
  <c r="AC25" i="7" s="1"/>
  <c r="Y25" i="7"/>
  <c r="Z25" i="7" s="1"/>
  <c r="V25" i="7"/>
  <c r="W25" i="7" s="1"/>
  <c r="S25" i="7"/>
  <c r="T25" i="7" s="1"/>
  <c r="P25" i="7"/>
  <c r="Q25" i="7" s="1"/>
  <c r="M25" i="7"/>
  <c r="N25" i="7" s="1"/>
  <c r="K25" i="7"/>
  <c r="G25" i="7"/>
  <c r="H25" i="7" s="1"/>
  <c r="CV29" i="7"/>
  <c r="CW29" i="7" s="1"/>
  <c r="CS29" i="7"/>
  <c r="CT29" i="7" s="1"/>
  <c r="CP29" i="7"/>
  <c r="CQ29" i="7" s="1"/>
  <c r="CM29" i="7"/>
  <c r="CN29" i="7" s="1"/>
  <c r="CJ29" i="7"/>
  <c r="CK29" i="7" s="1"/>
  <c r="CG29" i="7"/>
  <c r="CH29" i="7" s="1"/>
  <c r="CD29" i="7"/>
  <c r="CE29" i="7" s="1"/>
  <c r="CB29" i="7"/>
  <c r="CA29" i="7"/>
  <c r="BX29" i="7"/>
  <c r="BY29" i="7" s="1"/>
  <c r="BU29" i="7"/>
  <c r="BV29" i="7" s="1"/>
  <c r="BR29" i="7"/>
  <c r="BS29" i="7" s="1"/>
  <c r="BO29" i="7"/>
  <c r="BP29" i="7" s="1"/>
  <c r="BL29" i="7"/>
  <c r="BM29" i="7" s="1"/>
  <c r="BI29" i="7"/>
  <c r="BJ29" i="7" s="1"/>
  <c r="BF29" i="7"/>
  <c r="BG29" i="7" s="1"/>
  <c r="BC29" i="7"/>
  <c r="BD29" i="7" s="1"/>
  <c r="AZ29" i="7"/>
  <c r="BA29" i="7" s="1"/>
  <c r="AW29" i="7"/>
  <c r="AX29" i="7" s="1"/>
  <c r="AT29" i="7"/>
  <c r="AU29" i="7" s="1"/>
  <c r="AQ29" i="7"/>
  <c r="AR29" i="7" s="1"/>
  <c r="AN29" i="7"/>
  <c r="AO29" i="7" s="1"/>
  <c r="AL29" i="7"/>
  <c r="AK29" i="7"/>
  <c r="AH29" i="7"/>
  <c r="AI29" i="7" s="1"/>
  <c r="AE29" i="7"/>
  <c r="AF29" i="7" s="1"/>
  <c r="AB29" i="7"/>
  <c r="AC29" i="7" s="1"/>
  <c r="Y29" i="7"/>
  <c r="Z29" i="7" s="1"/>
  <c r="V29" i="7"/>
  <c r="W29" i="7" s="1"/>
  <c r="S29" i="7"/>
  <c r="T29" i="7" s="1"/>
  <c r="P29" i="7"/>
  <c r="Q29" i="7" s="1"/>
  <c r="M29" i="7"/>
  <c r="N29" i="7" s="1"/>
  <c r="J29" i="7"/>
  <c r="K29" i="7" s="1"/>
  <c r="G29" i="7"/>
  <c r="H29" i="7" s="1"/>
  <c r="DB14" i="4" l="1"/>
  <c r="DC14" i="4" s="1"/>
  <c r="CY14" i="4"/>
  <c r="CZ14" i="4" s="1"/>
  <c r="CV14" i="4"/>
  <c r="CW14" i="4" s="1"/>
  <c r="CS14" i="4"/>
  <c r="CT14" i="4" s="1"/>
  <c r="CP14" i="4"/>
  <c r="CQ14" i="4" s="1"/>
  <c r="CM14" i="4"/>
  <c r="CN14" i="4" s="1"/>
  <c r="CJ14" i="4"/>
  <c r="CK14" i="4" s="1"/>
  <c r="CG14" i="4"/>
  <c r="CH14" i="4" s="1"/>
  <c r="CD14" i="4"/>
  <c r="CE14" i="4" s="1"/>
  <c r="CA14" i="4"/>
  <c r="CB14" i="4" s="1"/>
  <c r="BX14" i="4"/>
  <c r="BY14" i="4" s="1"/>
  <c r="BU14" i="4"/>
  <c r="BV14" i="4" s="1"/>
  <c r="BR14" i="4"/>
  <c r="BS14" i="4" s="1"/>
  <c r="BO14" i="4"/>
  <c r="BP14" i="4" s="1"/>
  <c r="BL14" i="4"/>
  <c r="BM14" i="4" s="1"/>
  <c r="BI14" i="4"/>
  <c r="BJ14" i="4" s="1"/>
  <c r="BF14" i="4"/>
  <c r="BG14" i="4" s="1"/>
  <c r="BC14" i="4"/>
  <c r="BD14" i="4" s="1"/>
  <c r="AZ14" i="4"/>
  <c r="BA14" i="4" s="1"/>
  <c r="AW14" i="4"/>
  <c r="AX14" i="4" s="1"/>
  <c r="AT14" i="4"/>
  <c r="AU14" i="4" s="1"/>
  <c r="AQ14" i="4"/>
  <c r="AR14" i="4" s="1"/>
  <c r="AN14" i="4"/>
  <c r="AO14" i="4" s="1"/>
  <c r="AK14" i="4"/>
  <c r="AL14" i="4" s="1"/>
  <c r="AH14" i="4"/>
  <c r="AI14" i="4" s="1"/>
  <c r="AE14" i="4"/>
  <c r="AF14" i="4" s="1"/>
  <c r="AB14" i="4"/>
  <c r="AC14" i="4" s="1"/>
  <c r="Y14" i="4"/>
  <c r="Z14" i="4" s="1"/>
  <c r="V14" i="4"/>
  <c r="W14" i="4" s="1"/>
  <c r="S14" i="4"/>
  <c r="T14" i="4" s="1"/>
  <c r="P14" i="4"/>
  <c r="Q14" i="4" s="1"/>
  <c r="M14" i="4"/>
  <c r="N14" i="4" s="1"/>
  <c r="J14" i="4"/>
  <c r="K14" i="4" s="1"/>
  <c r="G14" i="4"/>
  <c r="CV21" i="7"/>
  <c r="CW21" i="7" s="1"/>
  <c r="CS21" i="7"/>
  <c r="CT21" i="7" s="1"/>
  <c r="CP21" i="7"/>
  <c r="CQ21" i="7" s="1"/>
  <c r="CM21" i="7"/>
  <c r="CN21" i="7" s="1"/>
  <c r="CJ21" i="7"/>
  <c r="CK21" i="7" s="1"/>
  <c r="CG21" i="7"/>
  <c r="CH21" i="7" s="1"/>
  <c r="CD21" i="7"/>
  <c r="CE21" i="7" s="1"/>
  <c r="CA21" i="7"/>
  <c r="CB21" i="7" s="1"/>
  <c r="BX21" i="7"/>
  <c r="BY21" i="7" s="1"/>
  <c r="BU21" i="7"/>
  <c r="BV21" i="7" s="1"/>
  <c r="BR21" i="7"/>
  <c r="BS21" i="7" s="1"/>
  <c r="BO21" i="7"/>
  <c r="BP21" i="7" s="1"/>
  <c r="BL21" i="7"/>
  <c r="BM21" i="7" s="1"/>
  <c r="BI21" i="7"/>
  <c r="BJ21" i="7" s="1"/>
  <c r="BF21" i="7"/>
  <c r="BG21" i="7" s="1"/>
  <c r="BC21" i="7"/>
  <c r="BD21" i="7" s="1"/>
  <c r="AZ21" i="7"/>
  <c r="BA21" i="7" s="1"/>
  <c r="AW21" i="7"/>
  <c r="AX21" i="7" s="1"/>
  <c r="AT21" i="7"/>
  <c r="AU21" i="7" s="1"/>
  <c r="AQ21" i="7"/>
  <c r="AR21" i="7" s="1"/>
  <c r="AN21" i="7"/>
  <c r="AO21" i="7" s="1"/>
  <c r="AK21" i="7"/>
  <c r="AL21" i="7" s="1"/>
  <c r="AH21" i="7"/>
  <c r="AI21" i="7" s="1"/>
  <c r="AE21" i="7"/>
  <c r="AF21" i="7" s="1"/>
  <c r="AB21" i="7"/>
  <c r="AC21" i="7" s="1"/>
  <c r="Y21" i="7"/>
  <c r="Z21" i="7" s="1"/>
  <c r="V21" i="7"/>
  <c r="W21" i="7" s="1"/>
  <c r="S21" i="7"/>
  <c r="T21" i="7" s="1"/>
  <c r="P21" i="7"/>
  <c r="Q21" i="7" s="1"/>
  <c r="M21" i="7"/>
  <c r="N21" i="7" s="1"/>
  <c r="J21" i="7"/>
  <c r="K21" i="7" s="1"/>
  <c r="G21" i="7"/>
  <c r="CU33" i="7" l="1"/>
  <c r="CV30" i="7" s="1"/>
  <c r="CW30" i="7" s="1"/>
  <c r="CR33" i="7"/>
  <c r="CS30" i="7" s="1"/>
  <c r="CT30" i="7" s="1"/>
  <c r="CO33" i="7"/>
  <c r="CP30" i="7" s="1"/>
  <c r="CQ30" i="7" s="1"/>
  <c r="CL33" i="7"/>
  <c r="CM30" i="7" s="1"/>
  <c r="CN30" i="7" s="1"/>
  <c r="CI33" i="7"/>
  <c r="CF33" i="7"/>
  <c r="CG30" i="7" s="1"/>
  <c r="CH30" i="7" s="1"/>
  <c r="CC33" i="7"/>
  <c r="CD30" i="7" s="1"/>
  <c r="CE30" i="7" s="1"/>
  <c r="BZ33" i="7"/>
  <c r="CA30" i="7" s="1"/>
  <c r="CB30" i="7" s="1"/>
  <c r="BW33" i="7"/>
  <c r="BT33" i="7"/>
  <c r="BU30" i="7" s="1"/>
  <c r="BV30" i="7" s="1"/>
  <c r="BQ33" i="7"/>
  <c r="BR30" i="7" s="1"/>
  <c r="BS30" i="7" s="1"/>
  <c r="BN33" i="7"/>
  <c r="BO30" i="7" s="1"/>
  <c r="BP30" i="7" s="1"/>
  <c r="BK33" i="7"/>
  <c r="BL30" i="7" s="1"/>
  <c r="BM30" i="7" s="1"/>
  <c r="BH33" i="7"/>
  <c r="BI30" i="7" s="1"/>
  <c r="BJ30" i="7" s="1"/>
  <c r="BE33" i="7"/>
  <c r="BF30" i="7" s="1"/>
  <c r="BG30" i="7" s="1"/>
  <c r="BB33" i="7"/>
  <c r="BC30" i="7" s="1"/>
  <c r="BD30" i="7" s="1"/>
  <c r="AY33" i="7"/>
  <c r="AZ30" i="7" s="1"/>
  <c r="BA30" i="7" s="1"/>
  <c r="AV33" i="7"/>
  <c r="AW30" i="7" s="1"/>
  <c r="AX30" i="7" s="1"/>
  <c r="AS33" i="7"/>
  <c r="AT30" i="7" s="1"/>
  <c r="AU30" i="7" s="1"/>
  <c r="AP33" i="7"/>
  <c r="AQ30" i="7" s="1"/>
  <c r="AR30" i="7" s="1"/>
  <c r="AM33" i="7"/>
  <c r="AN30" i="7" s="1"/>
  <c r="AO30" i="7" s="1"/>
  <c r="AJ33" i="7"/>
  <c r="AK30" i="7" s="1"/>
  <c r="AL30" i="7" s="1"/>
  <c r="AG33" i="7"/>
  <c r="AH30" i="7" s="1"/>
  <c r="AI30" i="7" s="1"/>
  <c r="AD33" i="7"/>
  <c r="AE30" i="7" s="1"/>
  <c r="AF30" i="7" s="1"/>
  <c r="AA33" i="7"/>
  <c r="AB30" i="7" s="1"/>
  <c r="AC30" i="7" s="1"/>
  <c r="X33" i="7"/>
  <c r="U33" i="7"/>
  <c r="V30" i="7" s="1"/>
  <c r="W30" i="7" s="1"/>
  <c r="R33" i="7"/>
  <c r="S30" i="7" s="1"/>
  <c r="T30" i="7" s="1"/>
  <c r="O33" i="7"/>
  <c r="P30" i="7" s="1"/>
  <c r="Q30" i="7" s="1"/>
  <c r="L33" i="7"/>
  <c r="I33" i="7"/>
  <c r="J30" i="7" s="1"/>
  <c r="K30" i="7" s="1"/>
  <c r="CJ30" i="7"/>
  <c r="CK30" i="7" s="1"/>
  <c r="BX30" i="7"/>
  <c r="BY30" i="7" s="1"/>
  <c r="Y30" i="7"/>
  <c r="Z30" i="7" s="1"/>
  <c r="M30" i="7"/>
  <c r="N30" i="7" s="1"/>
  <c r="F33" i="7"/>
  <c r="G30" i="7" s="1"/>
  <c r="H30" i="7" s="1"/>
  <c r="DA26" i="4"/>
  <c r="DB23" i="4" s="1"/>
  <c r="DC23" i="4" s="1"/>
  <c r="CX26" i="4"/>
  <c r="CY23" i="4" s="1"/>
  <c r="CZ23" i="4" s="1"/>
  <c r="CU26" i="4"/>
  <c r="CV23" i="4" s="1"/>
  <c r="CW23" i="4" s="1"/>
  <c r="CR26" i="4"/>
  <c r="CS23" i="4" s="1"/>
  <c r="CT23" i="4" s="1"/>
  <c r="CO26" i="4"/>
  <c r="CP23" i="4" s="1"/>
  <c r="CQ23" i="4" s="1"/>
  <c r="CL26" i="4"/>
  <c r="CM23" i="4" s="1"/>
  <c r="CN23" i="4" s="1"/>
  <c r="CI26" i="4"/>
  <c r="CJ23" i="4" s="1"/>
  <c r="CK23" i="4" s="1"/>
  <c r="CF26" i="4"/>
  <c r="CG23" i="4" s="1"/>
  <c r="CH23" i="4" s="1"/>
  <c r="CC26" i="4"/>
  <c r="CD23" i="4" s="1"/>
  <c r="CE23" i="4" s="1"/>
  <c r="BZ26" i="4"/>
  <c r="CA23" i="4" s="1"/>
  <c r="CB23" i="4" s="1"/>
  <c r="BW26" i="4"/>
  <c r="BX23" i="4" s="1"/>
  <c r="BY23" i="4" s="1"/>
  <c r="BT26" i="4"/>
  <c r="BU23" i="4" s="1"/>
  <c r="BV23" i="4" s="1"/>
  <c r="BQ26" i="4"/>
  <c r="BR23" i="4" s="1"/>
  <c r="BS23" i="4" s="1"/>
  <c r="BN26" i="4"/>
  <c r="BO23" i="4" s="1"/>
  <c r="BP23" i="4" s="1"/>
  <c r="BK26" i="4"/>
  <c r="BL23" i="4" s="1"/>
  <c r="BM23" i="4" s="1"/>
  <c r="BH26" i="4"/>
  <c r="BI23" i="4" s="1"/>
  <c r="BJ23" i="4" s="1"/>
  <c r="BE26" i="4"/>
  <c r="BF23" i="4" s="1"/>
  <c r="BG23" i="4" s="1"/>
  <c r="BB26" i="4"/>
  <c r="BC23" i="4" s="1"/>
  <c r="BD23" i="4" s="1"/>
  <c r="AY26" i="4"/>
  <c r="AZ23" i="4" s="1"/>
  <c r="BA23" i="4" s="1"/>
  <c r="AV26" i="4"/>
  <c r="AW23" i="4" s="1"/>
  <c r="AX23" i="4" s="1"/>
  <c r="AS26" i="4"/>
  <c r="AT23" i="4" s="1"/>
  <c r="AU23" i="4" s="1"/>
  <c r="AP26" i="4"/>
  <c r="AQ23" i="4" s="1"/>
  <c r="AR23" i="4" s="1"/>
  <c r="AM26" i="4"/>
  <c r="AN23" i="4" s="1"/>
  <c r="AO23" i="4" s="1"/>
  <c r="AJ26" i="4"/>
  <c r="AK23" i="4" s="1"/>
  <c r="AL23" i="4" s="1"/>
  <c r="AG26" i="4"/>
  <c r="AH23" i="4" s="1"/>
  <c r="AI23" i="4" s="1"/>
  <c r="AD26" i="4"/>
  <c r="AE23" i="4" s="1"/>
  <c r="AF23" i="4" s="1"/>
  <c r="AA26" i="4"/>
  <c r="AB23" i="4" s="1"/>
  <c r="AC23" i="4" s="1"/>
  <c r="X26" i="4"/>
  <c r="Y23" i="4" s="1"/>
  <c r="Z23" i="4" s="1"/>
  <c r="U26" i="4"/>
  <c r="V23" i="4" s="1"/>
  <c r="W23" i="4" s="1"/>
  <c r="R26" i="4"/>
  <c r="S23" i="4" s="1"/>
  <c r="T23" i="4" s="1"/>
  <c r="CV28" i="7" l="1"/>
  <c r="CW28" i="7" s="1"/>
  <c r="CS28" i="7"/>
  <c r="CT28" i="7" s="1"/>
  <c r="CP28" i="7"/>
  <c r="CP27" i="7" s="1"/>
  <c r="K33" i="10" s="1"/>
  <c r="CM28" i="7"/>
  <c r="CN28" i="7" s="1"/>
  <c r="CJ28" i="7"/>
  <c r="CG28" i="7"/>
  <c r="CH28" i="7" s="1"/>
  <c r="CD28" i="7"/>
  <c r="CE28" i="7" s="1"/>
  <c r="CA28" i="7"/>
  <c r="CB28" i="7" s="1"/>
  <c r="BX28" i="7"/>
  <c r="BY28" i="7" s="1"/>
  <c r="BU28" i="7"/>
  <c r="BV28" i="7" s="1"/>
  <c r="BR28" i="7"/>
  <c r="BS28" i="7" s="1"/>
  <c r="BO28" i="7"/>
  <c r="BP28" i="7" s="1"/>
  <c r="BL28" i="7"/>
  <c r="BI28" i="7"/>
  <c r="BJ28" i="7" s="1"/>
  <c r="BF28" i="7"/>
  <c r="BG28" i="7" s="1"/>
  <c r="BC28" i="7"/>
  <c r="BD28" i="7" s="1"/>
  <c r="AZ28" i="7"/>
  <c r="BA28" i="7" s="1"/>
  <c r="AW28" i="7"/>
  <c r="AX28" i="7" s="1"/>
  <c r="AT28" i="7"/>
  <c r="AT27" i="7" s="1"/>
  <c r="K17" i="10" s="1"/>
  <c r="AQ28" i="7"/>
  <c r="AR28" i="7" s="1"/>
  <c r="AN28" i="7"/>
  <c r="AK28" i="7"/>
  <c r="AL28" i="7" s="1"/>
  <c r="AH28" i="7"/>
  <c r="AI28" i="7" s="1"/>
  <c r="AE28" i="7"/>
  <c r="AF28" i="7" s="1"/>
  <c r="AB28" i="7"/>
  <c r="AC28" i="7" s="1"/>
  <c r="Y28" i="7"/>
  <c r="Z28" i="7" s="1"/>
  <c r="V28" i="7"/>
  <c r="W28" i="7" s="1"/>
  <c r="S28" i="7"/>
  <c r="T28" i="7" s="1"/>
  <c r="P28" i="7"/>
  <c r="M28" i="7"/>
  <c r="N28" i="7" s="1"/>
  <c r="J28" i="7"/>
  <c r="K28" i="7" s="1"/>
  <c r="AQ27" i="7"/>
  <c r="K16" i="10" s="1"/>
  <c r="CS20" i="7"/>
  <c r="CJ20" i="7"/>
  <c r="I31" i="10" s="1"/>
  <c r="CD20" i="7"/>
  <c r="I29" i="10" s="1"/>
  <c r="BX20" i="7"/>
  <c r="I27" i="10" s="1"/>
  <c r="BL20" i="7"/>
  <c r="I23" i="10" s="1"/>
  <c r="BF20" i="7"/>
  <c r="I21" i="10" s="1"/>
  <c r="AZ20" i="7"/>
  <c r="I19" i="10" s="1"/>
  <c r="AN20" i="7"/>
  <c r="I15" i="10" s="1"/>
  <c r="AH20" i="7"/>
  <c r="I13" i="10" s="1"/>
  <c r="AB20" i="7"/>
  <c r="I11" i="10" s="1"/>
  <c r="P20" i="7"/>
  <c r="I7" i="10" s="1"/>
  <c r="J20" i="7"/>
  <c r="I5" i="10" s="1"/>
  <c r="CM20" i="7"/>
  <c r="I32" i="10" s="1"/>
  <c r="CA20" i="7"/>
  <c r="I28" i="10" s="1"/>
  <c r="BO20" i="7"/>
  <c r="I24" i="10" s="1"/>
  <c r="BC20" i="7"/>
  <c r="I20" i="10" s="1"/>
  <c r="AQ20" i="7"/>
  <c r="I16" i="10" s="1"/>
  <c r="AE20" i="7"/>
  <c r="I12" i="10" s="1"/>
  <c r="CV19" i="7"/>
  <c r="CW19" i="7" s="1"/>
  <c r="CS19" i="7"/>
  <c r="CT19" i="7" s="1"/>
  <c r="CP19" i="7"/>
  <c r="CQ19" i="7" s="1"/>
  <c r="CM19" i="7"/>
  <c r="CN19" i="7" s="1"/>
  <c r="CJ19" i="7"/>
  <c r="CK19" i="7" s="1"/>
  <c r="CG19" i="7"/>
  <c r="CH19" i="7" s="1"/>
  <c r="CD19" i="7"/>
  <c r="CE19" i="7" s="1"/>
  <c r="CA19" i="7"/>
  <c r="CB19" i="7" s="1"/>
  <c r="BX19" i="7"/>
  <c r="BY19" i="7" s="1"/>
  <c r="BU19" i="7"/>
  <c r="BV19" i="7" s="1"/>
  <c r="BR19" i="7"/>
  <c r="BS19" i="7" s="1"/>
  <c r="BO19" i="7"/>
  <c r="BP19" i="7" s="1"/>
  <c r="BL19" i="7"/>
  <c r="BM19" i="7" s="1"/>
  <c r="BI19" i="7"/>
  <c r="BJ19" i="7" s="1"/>
  <c r="BF19" i="7"/>
  <c r="BG19" i="7" s="1"/>
  <c r="BC19" i="7"/>
  <c r="BD19" i="7" s="1"/>
  <c r="AZ19" i="7"/>
  <c r="BA19" i="7" s="1"/>
  <c r="AW19" i="7"/>
  <c r="AX19" i="7" s="1"/>
  <c r="AT19" i="7"/>
  <c r="AU19" i="7" s="1"/>
  <c r="AQ19" i="7"/>
  <c r="AR19" i="7" s="1"/>
  <c r="AN19" i="7"/>
  <c r="AO19" i="7" s="1"/>
  <c r="AK19" i="7"/>
  <c r="AL19" i="7" s="1"/>
  <c r="AH19" i="7"/>
  <c r="AI19" i="7" s="1"/>
  <c r="AE19" i="7"/>
  <c r="AF19" i="7" s="1"/>
  <c r="AB19" i="7"/>
  <c r="AC19" i="7" s="1"/>
  <c r="Y19" i="7"/>
  <c r="Z19" i="7" s="1"/>
  <c r="V19" i="7"/>
  <c r="W19" i="7" s="1"/>
  <c r="S19" i="7"/>
  <c r="T19" i="7" s="1"/>
  <c r="P19" i="7"/>
  <c r="Q19" i="7" s="1"/>
  <c r="M19" i="7"/>
  <c r="N19" i="7" s="1"/>
  <c r="J19" i="7"/>
  <c r="K19" i="7" s="1"/>
  <c r="CV14" i="7"/>
  <c r="CW14" i="7" s="1"/>
  <c r="CS14" i="7"/>
  <c r="CT14" i="7" s="1"/>
  <c r="CQ14" i="7"/>
  <c r="CP14" i="7"/>
  <c r="CM14" i="7"/>
  <c r="CN14" i="7" s="1"/>
  <c r="CJ14" i="7"/>
  <c r="G31" i="10" s="1"/>
  <c r="CH14" i="7"/>
  <c r="CG14" i="7"/>
  <c r="CD14" i="7"/>
  <c r="CE14" i="7" s="1"/>
  <c r="CB14" i="7"/>
  <c r="CA14" i="7"/>
  <c r="BX14" i="7"/>
  <c r="BY14" i="7" s="1"/>
  <c r="BU14" i="7"/>
  <c r="BV14" i="7" s="1"/>
  <c r="BR14" i="7"/>
  <c r="BS14" i="7" s="1"/>
  <c r="BP14" i="7"/>
  <c r="BO14" i="7"/>
  <c r="BL14" i="7"/>
  <c r="BM14" i="7" s="1"/>
  <c r="BI14" i="7"/>
  <c r="BJ14" i="7" s="1"/>
  <c r="BG14" i="7"/>
  <c r="BF14" i="7"/>
  <c r="BC14" i="7"/>
  <c r="BD14" i="7" s="1"/>
  <c r="AZ14" i="7"/>
  <c r="G19" i="10" s="1"/>
  <c r="AX14" i="7"/>
  <c r="AW14" i="7"/>
  <c r="AT14" i="7"/>
  <c r="AU14" i="7" s="1"/>
  <c r="AQ14" i="7"/>
  <c r="AR14" i="7" s="1"/>
  <c r="AN14" i="7"/>
  <c r="AO14" i="7" s="1"/>
  <c r="AK14" i="7"/>
  <c r="AL14" i="7" s="1"/>
  <c r="AH14" i="7"/>
  <c r="AI14" i="7" s="1"/>
  <c r="AE14" i="7"/>
  <c r="AF14" i="7" s="1"/>
  <c r="AB14" i="7"/>
  <c r="AC14" i="7" s="1"/>
  <c r="Y14" i="7"/>
  <c r="Z14" i="7" s="1"/>
  <c r="V14" i="7"/>
  <c r="W14" i="7" s="1"/>
  <c r="S14" i="7"/>
  <c r="T14" i="7" s="1"/>
  <c r="P14" i="7"/>
  <c r="Q14" i="7" s="1"/>
  <c r="M14" i="7"/>
  <c r="N14" i="7" s="1"/>
  <c r="J14" i="7"/>
  <c r="K14" i="7" s="1"/>
  <c r="G35" i="10"/>
  <c r="G27" i="10"/>
  <c r="G7" i="10"/>
  <c r="CV9" i="7"/>
  <c r="CW9" i="7" s="1"/>
  <c r="CS9" i="7"/>
  <c r="CT9" i="7" s="1"/>
  <c r="CP9" i="7"/>
  <c r="CQ9" i="7" s="1"/>
  <c r="CM9" i="7"/>
  <c r="CN9" i="7" s="1"/>
  <c r="CJ9" i="7"/>
  <c r="CK9" i="7" s="1"/>
  <c r="CG9" i="7"/>
  <c r="CH9" i="7" s="1"/>
  <c r="CD9" i="7"/>
  <c r="CE9" i="7" s="1"/>
  <c r="CA9" i="7"/>
  <c r="CB9" i="7" s="1"/>
  <c r="BX9" i="7"/>
  <c r="BU9" i="7"/>
  <c r="BV9" i="7" s="1"/>
  <c r="BR9" i="7"/>
  <c r="BS9" i="7" s="1"/>
  <c r="BO9" i="7"/>
  <c r="BP9" i="7" s="1"/>
  <c r="BL9" i="7"/>
  <c r="BM9" i="7" s="1"/>
  <c r="BI9" i="7"/>
  <c r="BJ9" i="7" s="1"/>
  <c r="BF9" i="7"/>
  <c r="BG9" i="7" s="1"/>
  <c r="BC9" i="7"/>
  <c r="BD9" i="7" s="1"/>
  <c r="AZ9" i="7"/>
  <c r="BA9" i="7" s="1"/>
  <c r="AW9" i="7"/>
  <c r="AX9" i="7" s="1"/>
  <c r="AT9" i="7"/>
  <c r="AU9" i="7" s="1"/>
  <c r="AQ9" i="7"/>
  <c r="AR9" i="7" s="1"/>
  <c r="AN9" i="7"/>
  <c r="AO9" i="7" s="1"/>
  <c r="AK9" i="7"/>
  <c r="AL9" i="7" s="1"/>
  <c r="AH9" i="7"/>
  <c r="AI9" i="7" s="1"/>
  <c r="AE9" i="7"/>
  <c r="AF9" i="7" s="1"/>
  <c r="AB9" i="7"/>
  <c r="AC9" i="7" s="1"/>
  <c r="Y9" i="7"/>
  <c r="Z9" i="7" s="1"/>
  <c r="V9" i="7"/>
  <c r="W9" i="7" s="1"/>
  <c r="S9" i="7"/>
  <c r="T9" i="7" s="1"/>
  <c r="P9" i="7"/>
  <c r="Q9" i="7" s="1"/>
  <c r="M9" i="7"/>
  <c r="N9" i="7" s="1"/>
  <c r="J9" i="7"/>
  <c r="K9" i="7" s="1"/>
  <c r="CV8" i="7"/>
  <c r="CW8" i="7" s="1"/>
  <c r="CS8" i="7"/>
  <c r="CT8" i="7" s="1"/>
  <c r="CP8" i="7"/>
  <c r="CQ8" i="7" s="1"/>
  <c r="CM8" i="7"/>
  <c r="CN8" i="7" s="1"/>
  <c r="CJ8" i="7"/>
  <c r="CJ7" i="7" s="1"/>
  <c r="CG8" i="7"/>
  <c r="CH8" i="7" s="1"/>
  <c r="CD8" i="7"/>
  <c r="CD7" i="7" s="1"/>
  <c r="CA8" i="7"/>
  <c r="CB8" i="7" s="1"/>
  <c r="BX8" i="7"/>
  <c r="BY8" i="7" s="1"/>
  <c r="BU8" i="7"/>
  <c r="BV8" i="7" s="1"/>
  <c r="BR8" i="7"/>
  <c r="BS8" i="7" s="1"/>
  <c r="BO8" i="7"/>
  <c r="BP8" i="7" s="1"/>
  <c r="BL8" i="7"/>
  <c r="BM8" i="7" s="1"/>
  <c r="BI8" i="7"/>
  <c r="BJ8" i="7" s="1"/>
  <c r="BF8" i="7"/>
  <c r="BC8" i="7"/>
  <c r="BD8" i="7" s="1"/>
  <c r="AZ8" i="7"/>
  <c r="BA8" i="7" s="1"/>
  <c r="AW8" i="7"/>
  <c r="AX8" i="7" s="1"/>
  <c r="AT8" i="7"/>
  <c r="AU8" i="7" s="1"/>
  <c r="AQ8" i="7"/>
  <c r="AR8" i="7" s="1"/>
  <c r="AN8" i="7"/>
  <c r="AO8" i="7" s="1"/>
  <c r="AK8" i="7"/>
  <c r="AL8" i="7" s="1"/>
  <c r="AH8" i="7"/>
  <c r="AI8" i="7" s="1"/>
  <c r="AE8" i="7"/>
  <c r="AF8" i="7" s="1"/>
  <c r="AB8" i="7"/>
  <c r="AC8" i="7" s="1"/>
  <c r="Y8" i="7"/>
  <c r="Z8" i="7" s="1"/>
  <c r="V8" i="7"/>
  <c r="W8" i="7" s="1"/>
  <c r="S8" i="7"/>
  <c r="T8" i="7" s="1"/>
  <c r="P8" i="7"/>
  <c r="Q8" i="7" s="1"/>
  <c r="M8" i="7"/>
  <c r="N8" i="7" s="1"/>
  <c r="J8" i="7"/>
  <c r="K8" i="7" s="1"/>
  <c r="BI7" i="7"/>
  <c r="CV6" i="7"/>
  <c r="CW6" i="7" s="1"/>
  <c r="CS6" i="7"/>
  <c r="CT6" i="7" s="1"/>
  <c r="CP6" i="7"/>
  <c r="CQ6" i="7" s="1"/>
  <c r="CM6" i="7"/>
  <c r="CN6" i="7" s="1"/>
  <c r="CJ6" i="7"/>
  <c r="CK6" i="7" s="1"/>
  <c r="CG6" i="7"/>
  <c r="CH6" i="7" s="1"/>
  <c r="CD6" i="7"/>
  <c r="CE6" i="7" s="1"/>
  <c r="CA6" i="7"/>
  <c r="CB6" i="7" s="1"/>
  <c r="BX6" i="7"/>
  <c r="BY6" i="7" s="1"/>
  <c r="BU6" i="7"/>
  <c r="BV6" i="7" s="1"/>
  <c r="BR6" i="7"/>
  <c r="BS6" i="7" s="1"/>
  <c r="BO6" i="7"/>
  <c r="BP6" i="7" s="1"/>
  <c r="BL6" i="7"/>
  <c r="BM6" i="7" s="1"/>
  <c r="BI6" i="7"/>
  <c r="BJ6" i="7" s="1"/>
  <c r="BF6" i="7"/>
  <c r="BG6" i="7" s="1"/>
  <c r="BC6" i="7"/>
  <c r="BD6" i="7" s="1"/>
  <c r="AZ6" i="7"/>
  <c r="BA6" i="7" s="1"/>
  <c r="AW6" i="7"/>
  <c r="AX6" i="7" s="1"/>
  <c r="AT6" i="7"/>
  <c r="AU6" i="7" s="1"/>
  <c r="AQ6" i="7"/>
  <c r="AR6" i="7" s="1"/>
  <c r="AN6" i="7"/>
  <c r="AO6" i="7" s="1"/>
  <c r="AK6" i="7"/>
  <c r="AL6" i="7" s="1"/>
  <c r="AH6" i="7"/>
  <c r="AI6" i="7" s="1"/>
  <c r="AE6" i="7"/>
  <c r="AF6" i="7" s="1"/>
  <c r="AB6" i="7"/>
  <c r="AC6" i="7" s="1"/>
  <c r="Y6" i="7"/>
  <c r="Z6" i="7" s="1"/>
  <c r="V6" i="7"/>
  <c r="W6" i="7" s="1"/>
  <c r="S6" i="7"/>
  <c r="T6" i="7" s="1"/>
  <c r="P6" i="7"/>
  <c r="Q6" i="7" s="1"/>
  <c r="M6" i="7"/>
  <c r="N6" i="7" s="1"/>
  <c r="J6" i="7"/>
  <c r="K6" i="7" s="1"/>
  <c r="CV5" i="7"/>
  <c r="CS5" i="7"/>
  <c r="CT5" i="7" s="1"/>
  <c r="CP5" i="7"/>
  <c r="CP4" i="7" s="1"/>
  <c r="C33" i="10" s="1"/>
  <c r="CM5" i="7"/>
  <c r="CN5" i="7" s="1"/>
  <c r="CJ5" i="7"/>
  <c r="CG5" i="7"/>
  <c r="CH5" i="7" s="1"/>
  <c r="CD5" i="7"/>
  <c r="CD4" i="7" s="1"/>
  <c r="C29" i="10" s="1"/>
  <c r="CA5" i="7"/>
  <c r="CB5" i="7" s="1"/>
  <c r="BX5" i="7"/>
  <c r="BU5" i="7"/>
  <c r="BV5" i="7" s="1"/>
  <c r="BR5" i="7"/>
  <c r="BR4" i="7" s="1"/>
  <c r="C25" i="10" s="1"/>
  <c r="BO5" i="7"/>
  <c r="BP5" i="7" s="1"/>
  <c r="BL5" i="7"/>
  <c r="BI5" i="7"/>
  <c r="BJ5" i="7" s="1"/>
  <c r="BF5" i="7"/>
  <c r="BF4" i="7" s="1"/>
  <c r="C21" i="10" s="1"/>
  <c r="BC5" i="7"/>
  <c r="BD5" i="7" s="1"/>
  <c r="AZ5" i="7"/>
  <c r="AW5" i="7"/>
  <c r="AX5" i="7" s="1"/>
  <c r="AT5" i="7"/>
  <c r="AQ5" i="7"/>
  <c r="AR5" i="7" s="1"/>
  <c r="AN5" i="7"/>
  <c r="AK5" i="7"/>
  <c r="AL5" i="7" s="1"/>
  <c r="AH5" i="7"/>
  <c r="AH4" i="7" s="1"/>
  <c r="C13" i="10" s="1"/>
  <c r="AE5" i="7"/>
  <c r="AF5" i="7" s="1"/>
  <c r="AB5" i="7"/>
  <c r="Y5" i="7"/>
  <c r="Z5" i="7" s="1"/>
  <c r="V5" i="7"/>
  <c r="V4" i="7" s="1"/>
  <c r="C9" i="10" s="1"/>
  <c r="S5" i="7"/>
  <c r="T5" i="7" s="1"/>
  <c r="P5" i="7"/>
  <c r="M5" i="7"/>
  <c r="N5" i="7" s="1"/>
  <c r="J5" i="7"/>
  <c r="J4" i="7" s="1"/>
  <c r="C5" i="10" s="1"/>
  <c r="BO4" i="7"/>
  <c r="C24" i="10" s="1"/>
  <c r="E10" i="7"/>
  <c r="G19" i="7"/>
  <c r="H19" i="7" s="1"/>
  <c r="G14" i="7"/>
  <c r="H14" i="7" s="1"/>
  <c r="G11" i="7"/>
  <c r="H11" i="7" s="1"/>
  <c r="E7" i="7"/>
  <c r="G8" i="7"/>
  <c r="H8" i="7" s="1"/>
  <c r="G28" i="7"/>
  <c r="H28" i="7" s="1"/>
  <c r="E27" i="7"/>
  <c r="H21" i="7"/>
  <c r="E20" i="7"/>
  <c r="G9" i="7"/>
  <c r="H9" i="7" s="1"/>
  <c r="G6" i="7"/>
  <c r="H6" i="7" s="1"/>
  <c r="G5" i="7"/>
  <c r="H5" i="7" s="1"/>
  <c r="E4" i="7"/>
  <c r="E34" i="7" s="1"/>
  <c r="DB36" i="4"/>
  <c r="DC36" i="4" s="1"/>
  <c r="CY36" i="4"/>
  <c r="CZ36" i="4" s="1"/>
  <c r="CV36" i="4"/>
  <c r="CW36" i="4" s="1"/>
  <c r="CS36" i="4"/>
  <c r="CT36" i="4" s="1"/>
  <c r="CP36" i="4"/>
  <c r="CQ36" i="4" s="1"/>
  <c r="CM36" i="4"/>
  <c r="CN36" i="4" s="1"/>
  <c r="CJ36" i="4"/>
  <c r="CK36" i="4" s="1"/>
  <c r="CG36" i="4"/>
  <c r="CH36" i="4" s="1"/>
  <c r="CD36" i="4"/>
  <c r="CE36" i="4" s="1"/>
  <c r="CA36" i="4"/>
  <c r="CB36" i="4" s="1"/>
  <c r="BX36" i="4"/>
  <c r="BY36" i="4" s="1"/>
  <c r="BU36" i="4"/>
  <c r="BV36" i="4" s="1"/>
  <c r="BR36" i="4"/>
  <c r="BS36" i="4" s="1"/>
  <c r="BO36" i="4"/>
  <c r="BP36" i="4" s="1"/>
  <c r="BL36" i="4"/>
  <c r="BM36" i="4" s="1"/>
  <c r="BI36" i="4"/>
  <c r="BJ36" i="4" s="1"/>
  <c r="BF36" i="4"/>
  <c r="BG36" i="4" s="1"/>
  <c r="BC36" i="4"/>
  <c r="BD36" i="4" s="1"/>
  <c r="AZ36" i="4"/>
  <c r="BA36" i="4" s="1"/>
  <c r="AW36" i="4"/>
  <c r="AX36" i="4" s="1"/>
  <c r="AT36" i="4"/>
  <c r="AU36" i="4" s="1"/>
  <c r="AQ36" i="4"/>
  <c r="AR36" i="4" s="1"/>
  <c r="AN36" i="4"/>
  <c r="AO36" i="4" s="1"/>
  <c r="AK36" i="4"/>
  <c r="AL36" i="4" s="1"/>
  <c r="AH36" i="4"/>
  <c r="AI36" i="4" s="1"/>
  <c r="AE36" i="4"/>
  <c r="AF36" i="4" s="1"/>
  <c r="AB36" i="4"/>
  <c r="AC36" i="4" s="1"/>
  <c r="Y36" i="4"/>
  <c r="Z36" i="4" s="1"/>
  <c r="V36" i="4"/>
  <c r="W36" i="4" s="1"/>
  <c r="S36" i="4"/>
  <c r="T36" i="4" s="1"/>
  <c r="P36" i="4"/>
  <c r="Q36" i="4" s="1"/>
  <c r="M36" i="4"/>
  <c r="N36" i="4" s="1"/>
  <c r="J36" i="4"/>
  <c r="K36" i="4" s="1"/>
  <c r="DB31" i="4"/>
  <c r="DC31" i="4" s="1"/>
  <c r="CY31" i="4"/>
  <c r="CZ31" i="4" s="1"/>
  <c r="CV31" i="4"/>
  <c r="CW31" i="4" s="1"/>
  <c r="CS31" i="4"/>
  <c r="CT31" i="4" s="1"/>
  <c r="CP31" i="4"/>
  <c r="CQ31" i="4" s="1"/>
  <c r="CM31" i="4"/>
  <c r="CN31" i="4" s="1"/>
  <c r="CJ31" i="4"/>
  <c r="CK31" i="4" s="1"/>
  <c r="CG31" i="4"/>
  <c r="CH31" i="4" s="1"/>
  <c r="CD31" i="4"/>
  <c r="CE31" i="4" s="1"/>
  <c r="CA31" i="4"/>
  <c r="CB31" i="4" s="1"/>
  <c r="BX31" i="4"/>
  <c r="BY31" i="4" s="1"/>
  <c r="BU31" i="4"/>
  <c r="BV31" i="4" s="1"/>
  <c r="BR31" i="4"/>
  <c r="BS31" i="4" s="1"/>
  <c r="BO31" i="4"/>
  <c r="BP31" i="4" s="1"/>
  <c r="BL31" i="4"/>
  <c r="BM31" i="4" s="1"/>
  <c r="BI31" i="4"/>
  <c r="BJ31" i="4" s="1"/>
  <c r="BF31" i="4"/>
  <c r="BG31" i="4" s="1"/>
  <c r="BC31" i="4"/>
  <c r="BD31" i="4" s="1"/>
  <c r="AZ31" i="4"/>
  <c r="BA31" i="4" s="1"/>
  <c r="AW31" i="4"/>
  <c r="AX31" i="4" s="1"/>
  <c r="AT31" i="4"/>
  <c r="AU31" i="4" s="1"/>
  <c r="AQ31" i="4"/>
  <c r="AR31" i="4" s="1"/>
  <c r="AN31" i="4"/>
  <c r="AO31" i="4" s="1"/>
  <c r="AK31" i="4"/>
  <c r="AL31" i="4" s="1"/>
  <c r="AH31" i="4"/>
  <c r="AI31" i="4" s="1"/>
  <c r="AE31" i="4"/>
  <c r="AF31" i="4" s="1"/>
  <c r="AB31" i="4"/>
  <c r="AC31" i="4" s="1"/>
  <c r="Y31" i="4"/>
  <c r="Z31" i="4" s="1"/>
  <c r="V31" i="4"/>
  <c r="W31" i="4" s="1"/>
  <c r="S31" i="4"/>
  <c r="T31" i="4" s="1"/>
  <c r="P31" i="4"/>
  <c r="Q31" i="4" s="1"/>
  <c r="M31" i="4"/>
  <c r="N31" i="4" s="1"/>
  <c r="J31" i="4"/>
  <c r="K31" i="4" s="1"/>
  <c r="DB27" i="4"/>
  <c r="K37" i="9" s="1"/>
  <c r="CD27" i="4"/>
  <c r="K29" i="9" s="1"/>
  <c r="O26" i="4"/>
  <c r="P23" i="4" s="1"/>
  <c r="L26" i="4"/>
  <c r="M23" i="4" s="1"/>
  <c r="N23" i="4" s="1"/>
  <c r="I26" i="4"/>
  <c r="J23" i="4" s="1"/>
  <c r="DB22" i="4"/>
  <c r="DC22" i="4" s="1"/>
  <c r="CY22" i="4"/>
  <c r="CZ22" i="4" s="1"/>
  <c r="CV22" i="4"/>
  <c r="CW22" i="4" s="1"/>
  <c r="CS22" i="4"/>
  <c r="CT22" i="4" s="1"/>
  <c r="CP22" i="4"/>
  <c r="CQ22" i="4" s="1"/>
  <c r="CM22" i="4"/>
  <c r="CJ22" i="4"/>
  <c r="CK22" i="4" s="1"/>
  <c r="CG22" i="4"/>
  <c r="CH22" i="4" s="1"/>
  <c r="CD22" i="4"/>
  <c r="CE22" i="4" s="1"/>
  <c r="CA22" i="4"/>
  <c r="BX22" i="4"/>
  <c r="BY22" i="4" s="1"/>
  <c r="BU22" i="4"/>
  <c r="BV22" i="4" s="1"/>
  <c r="BR22" i="4"/>
  <c r="BS22" i="4" s="1"/>
  <c r="BO22" i="4"/>
  <c r="BL22" i="4"/>
  <c r="BM22" i="4" s="1"/>
  <c r="BI22" i="4"/>
  <c r="BJ22" i="4" s="1"/>
  <c r="BF22" i="4"/>
  <c r="BG22" i="4" s="1"/>
  <c r="BC22" i="4"/>
  <c r="AZ22" i="4"/>
  <c r="BA22" i="4" s="1"/>
  <c r="AW22" i="4"/>
  <c r="AX22" i="4" s="1"/>
  <c r="AT22" i="4"/>
  <c r="AU22" i="4" s="1"/>
  <c r="AQ22" i="4"/>
  <c r="AN22" i="4"/>
  <c r="AO22" i="4" s="1"/>
  <c r="AK22" i="4"/>
  <c r="AL22" i="4" s="1"/>
  <c r="AH22" i="4"/>
  <c r="AI22" i="4" s="1"/>
  <c r="AE22" i="4"/>
  <c r="AF22" i="4" s="1"/>
  <c r="AB22" i="4"/>
  <c r="AC22" i="4" s="1"/>
  <c r="Y22" i="4"/>
  <c r="Z22" i="4" s="1"/>
  <c r="V22" i="4"/>
  <c r="W22" i="4" s="1"/>
  <c r="S22" i="4"/>
  <c r="T22" i="4" s="1"/>
  <c r="P22" i="4"/>
  <c r="Q22" i="4" s="1"/>
  <c r="M22" i="4"/>
  <c r="N22" i="4" s="1"/>
  <c r="J22" i="4"/>
  <c r="K22" i="4" s="1"/>
  <c r="DB21" i="4"/>
  <c r="DC21" i="4" s="1"/>
  <c r="CY21" i="4"/>
  <c r="CZ21" i="4" s="1"/>
  <c r="CV21" i="4"/>
  <c r="CW21" i="4" s="1"/>
  <c r="CS21" i="4"/>
  <c r="CT21" i="4" s="1"/>
  <c r="CP21" i="4"/>
  <c r="CQ21" i="4" s="1"/>
  <c r="CM21" i="4"/>
  <c r="CN21" i="4" s="1"/>
  <c r="CJ21" i="4"/>
  <c r="CK21" i="4" s="1"/>
  <c r="CG21" i="4"/>
  <c r="CH21" i="4" s="1"/>
  <c r="CD21" i="4"/>
  <c r="CE21" i="4" s="1"/>
  <c r="CA21" i="4"/>
  <c r="CB21" i="4" s="1"/>
  <c r="BX21" i="4"/>
  <c r="BY21" i="4" s="1"/>
  <c r="BU21" i="4"/>
  <c r="BR21" i="4"/>
  <c r="BS21" i="4" s="1"/>
  <c r="BO21" i="4"/>
  <c r="BP21" i="4" s="1"/>
  <c r="BL21" i="4"/>
  <c r="BM21" i="4" s="1"/>
  <c r="BI21" i="4"/>
  <c r="BJ21" i="4" s="1"/>
  <c r="BF21" i="4"/>
  <c r="BG21" i="4" s="1"/>
  <c r="BC21" i="4"/>
  <c r="BD21" i="4" s="1"/>
  <c r="AZ21" i="4"/>
  <c r="BA21" i="4" s="1"/>
  <c r="AW21" i="4"/>
  <c r="AX21" i="4" s="1"/>
  <c r="AT21" i="4"/>
  <c r="AU21" i="4" s="1"/>
  <c r="AQ21" i="4"/>
  <c r="AR21" i="4" s="1"/>
  <c r="AN21" i="4"/>
  <c r="AO21" i="4" s="1"/>
  <c r="AK21" i="4"/>
  <c r="AL21" i="4" s="1"/>
  <c r="AH21" i="4"/>
  <c r="AI21" i="4" s="1"/>
  <c r="AF21" i="4"/>
  <c r="AE21" i="4"/>
  <c r="AB21" i="4"/>
  <c r="AC21" i="4" s="1"/>
  <c r="Y21" i="4"/>
  <c r="Z21" i="4" s="1"/>
  <c r="V21" i="4"/>
  <c r="W21" i="4" s="1"/>
  <c r="S21" i="4"/>
  <c r="P21" i="4"/>
  <c r="Q21" i="4" s="1"/>
  <c r="M21" i="4"/>
  <c r="J21" i="4"/>
  <c r="K21" i="4" s="1"/>
  <c r="CV20" i="4"/>
  <c r="CS20" i="4"/>
  <c r="DB19" i="4"/>
  <c r="DC19" i="4" s="1"/>
  <c r="CY19" i="4"/>
  <c r="CZ19" i="4" s="1"/>
  <c r="CV19" i="4"/>
  <c r="CW19" i="4" s="1"/>
  <c r="CS19" i="4"/>
  <c r="CT19" i="4" s="1"/>
  <c r="CP19" i="4"/>
  <c r="CQ19" i="4" s="1"/>
  <c r="CN19" i="4"/>
  <c r="CM19" i="4"/>
  <c r="CJ19" i="4"/>
  <c r="CK19" i="4" s="1"/>
  <c r="CG19" i="4"/>
  <c r="CH19" i="4" s="1"/>
  <c r="CD19" i="4"/>
  <c r="CE19" i="4" s="1"/>
  <c r="CB19" i="4"/>
  <c r="CA19" i="4"/>
  <c r="BX19" i="4"/>
  <c r="BY19" i="4" s="1"/>
  <c r="BU19" i="4"/>
  <c r="BR19" i="4"/>
  <c r="BS19" i="4" s="1"/>
  <c r="BO19" i="4"/>
  <c r="BP19" i="4" s="1"/>
  <c r="BL19" i="4"/>
  <c r="BM19" i="4" s="1"/>
  <c r="BI19" i="4"/>
  <c r="BJ19" i="4" s="1"/>
  <c r="BF19" i="4"/>
  <c r="BG19" i="4" s="1"/>
  <c r="BD19" i="4"/>
  <c r="BC19" i="4"/>
  <c r="AZ19" i="4"/>
  <c r="BA19" i="4" s="1"/>
  <c r="AW19" i="4"/>
  <c r="AT19" i="4"/>
  <c r="AU19" i="4" s="1"/>
  <c r="AQ19" i="4"/>
  <c r="AR19" i="4" s="1"/>
  <c r="AN19" i="4"/>
  <c r="AO19" i="4" s="1"/>
  <c r="AK19" i="4"/>
  <c r="AL19" i="4" s="1"/>
  <c r="AH19" i="4"/>
  <c r="AI19" i="4" s="1"/>
  <c r="AF19" i="4"/>
  <c r="AE19" i="4"/>
  <c r="AB19" i="4"/>
  <c r="AC19" i="4" s="1"/>
  <c r="Y19" i="4"/>
  <c r="Z19" i="4" s="1"/>
  <c r="V19" i="4"/>
  <c r="W19" i="4" s="1"/>
  <c r="S19" i="4"/>
  <c r="T19" i="4" s="1"/>
  <c r="P19" i="4"/>
  <c r="Q19" i="4" s="1"/>
  <c r="M19" i="4"/>
  <c r="N19" i="4" s="1"/>
  <c r="J19" i="4"/>
  <c r="K19" i="4" s="1"/>
  <c r="DB18" i="4"/>
  <c r="DC18" i="4" s="1"/>
  <c r="CY18" i="4"/>
  <c r="CZ18" i="4" s="1"/>
  <c r="CV18" i="4"/>
  <c r="CV13" i="4" s="1"/>
  <c r="CS18" i="4"/>
  <c r="CT18" i="4" s="1"/>
  <c r="CP18" i="4"/>
  <c r="CQ18" i="4" s="1"/>
  <c r="CM18" i="4"/>
  <c r="CN18" i="4" s="1"/>
  <c r="CJ18" i="4"/>
  <c r="CK18" i="4" s="1"/>
  <c r="CG18" i="4"/>
  <c r="CH18" i="4" s="1"/>
  <c r="CD18" i="4"/>
  <c r="CD13" i="4" s="1"/>
  <c r="G29" i="9" s="1"/>
  <c r="CA18" i="4"/>
  <c r="CB18" i="4" s="1"/>
  <c r="BX18" i="4"/>
  <c r="BY18" i="4" s="1"/>
  <c r="BU18" i="4"/>
  <c r="BV18" i="4" s="1"/>
  <c r="BR18" i="4"/>
  <c r="BS18" i="4" s="1"/>
  <c r="BO18" i="4"/>
  <c r="BP18" i="4" s="1"/>
  <c r="BL18" i="4"/>
  <c r="BM18" i="4" s="1"/>
  <c r="BI18" i="4"/>
  <c r="BJ18" i="4" s="1"/>
  <c r="BF18" i="4"/>
  <c r="BF13" i="4" s="1"/>
  <c r="G21" i="9" s="1"/>
  <c r="BC18" i="4"/>
  <c r="BD18" i="4" s="1"/>
  <c r="AZ18" i="4"/>
  <c r="BA18" i="4" s="1"/>
  <c r="AW18" i="4"/>
  <c r="AX18" i="4" s="1"/>
  <c r="AT18" i="4"/>
  <c r="AU18" i="4" s="1"/>
  <c r="AQ18" i="4"/>
  <c r="AR18" i="4" s="1"/>
  <c r="AN18" i="4"/>
  <c r="AO18" i="4" s="1"/>
  <c r="AK18" i="4"/>
  <c r="AL18" i="4" s="1"/>
  <c r="AH18" i="4"/>
  <c r="AH13" i="4" s="1"/>
  <c r="G13" i="9" s="1"/>
  <c r="AE18" i="4"/>
  <c r="AF18" i="4" s="1"/>
  <c r="AB18" i="4"/>
  <c r="AC18" i="4" s="1"/>
  <c r="Y18" i="4"/>
  <c r="Z18" i="4" s="1"/>
  <c r="V18" i="4"/>
  <c r="W18" i="4" s="1"/>
  <c r="S18" i="4"/>
  <c r="T18" i="4" s="1"/>
  <c r="P18" i="4"/>
  <c r="Q18" i="4" s="1"/>
  <c r="M18" i="4"/>
  <c r="N18" i="4" s="1"/>
  <c r="J18" i="4"/>
  <c r="K18" i="4" s="1"/>
  <c r="CS13" i="4"/>
  <c r="Y13" i="4"/>
  <c r="CA13" i="4"/>
  <c r="BX13" i="4"/>
  <c r="BO13" i="4"/>
  <c r="AQ13" i="4"/>
  <c r="DB12" i="4"/>
  <c r="DC12" i="4" s="1"/>
  <c r="CY12" i="4"/>
  <c r="CZ12" i="4" s="1"/>
  <c r="CV12" i="4"/>
  <c r="CW12" i="4" s="1"/>
  <c r="CS12" i="4"/>
  <c r="CT12" i="4" s="1"/>
  <c r="CP12" i="4"/>
  <c r="CQ12" i="4" s="1"/>
  <c r="CM12" i="4"/>
  <c r="CN12" i="4" s="1"/>
  <c r="CJ12" i="4"/>
  <c r="CK12" i="4" s="1"/>
  <c r="CG12" i="4"/>
  <c r="CH12" i="4" s="1"/>
  <c r="CD12" i="4"/>
  <c r="CE12" i="4" s="1"/>
  <c r="CA12" i="4"/>
  <c r="CB12" i="4" s="1"/>
  <c r="BX12" i="4"/>
  <c r="BY12" i="4" s="1"/>
  <c r="BU12" i="4"/>
  <c r="BV12" i="4" s="1"/>
  <c r="BR12" i="4"/>
  <c r="BS12" i="4" s="1"/>
  <c r="BO12" i="4"/>
  <c r="BP12" i="4" s="1"/>
  <c r="BL12" i="4"/>
  <c r="BM12" i="4" s="1"/>
  <c r="BI12" i="4"/>
  <c r="BJ12" i="4" s="1"/>
  <c r="BF12" i="4"/>
  <c r="BG12" i="4" s="1"/>
  <c r="BC12" i="4"/>
  <c r="BD12" i="4" s="1"/>
  <c r="AZ12" i="4"/>
  <c r="BA12" i="4" s="1"/>
  <c r="AW12" i="4"/>
  <c r="AX12" i="4" s="1"/>
  <c r="AT12" i="4"/>
  <c r="AU12" i="4" s="1"/>
  <c r="AQ12" i="4"/>
  <c r="AR12" i="4" s="1"/>
  <c r="AN12" i="4"/>
  <c r="AO12" i="4" s="1"/>
  <c r="AK12" i="4"/>
  <c r="AL12" i="4" s="1"/>
  <c r="AH12" i="4"/>
  <c r="AI12" i="4" s="1"/>
  <c r="AE12" i="4"/>
  <c r="AB12" i="4"/>
  <c r="AC12" i="4" s="1"/>
  <c r="Y12" i="4"/>
  <c r="Z12" i="4" s="1"/>
  <c r="V12" i="4"/>
  <c r="W12" i="4" s="1"/>
  <c r="S12" i="4"/>
  <c r="T12" i="4" s="1"/>
  <c r="P12" i="4"/>
  <c r="Q12" i="4" s="1"/>
  <c r="M12" i="4"/>
  <c r="N12" i="4" s="1"/>
  <c r="J12" i="4"/>
  <c r="K12" i="4" s="1"/>
  <c r="DB11" i="4"/>
  <c r="DC11" i="4" s="1"/>
  <c r="CY11" i="4"/>
  <c r="CZ11" i="4" s="1"/>
  <c r="CV11" i="4"/>
  <c r="CW11" i="4" s="1"/>
  <c r="CS11" i="4"/>
  <c r="CT11" i="4" s="1"/>
  <c r="CP11" i="4"/>
  <c r="CQ11" i="4" s="1"/>
  <c r="CM11" i="4"/>
  <c r="CN11" i="4" s="1"/>
  <c r="CJ11" i="4"/>
  <c r="CK11" i="4" s="1"/>
  <c r="CG11" i="4"/>
  <c r="CH11" i="4" s="1"/>
  <c r="CD11" i="4"/>
  <c r="CE11" i="4" s="1"/>
  <c r="CA11" i="4"/>
  <c r="CB11" i="4" s="1"/>
  <c r="BX11" i="4"/>
  <c r="BY11" i="4" s="1"/>
  <c r="BU11" i="4"/>
  <c r="BV11" i="4" s="1"/>
  <c r="BR11" i="4"/>
  <c r="BS11" i="4" s="1"/>
  <c r="BO11" i="4"/>
  <c r="BP11" i="4" s="1"/>
  <c r="BL11" i="4"/>
  <c r="BM11" i="4" s="1"/>
  <c r="BI11" i="4"/>
  <c r="BJ11" i="4" s="1"/>
  <c r="BF11" i="4"/>
  <c r="BG11" i="4" s="1"/>
  <c r="BC11" i="4"/>
  <c r="BD11" i="4" s="1"/>
  <c r="AZ11" i="4"/>
  <c r="BA11" i="4" s="1"/>
  <c r="AW11" i="4"/>
  <c r="AX11" i="4" s="1"/>
  <c r="AT11" i="4"/>
  <c r="AU11" i="4" s="1"/>
  <c r="AQ11" i="4"/>
  <c r="AR11" i="4" s="1"/>
  <c r="AN11" i="4"/>
  <c r="AO11" i="4" s="1"/>
  <c r="AK11" i="4"/>
  <c r="AL11" i="4" s="1"/>
  <c r="AH11" i="4"/>
  <c r="AI11" i="4" s="1"/>
  <c r="AE11" i="4"/>
  <c r="AF11" i="4" s="1"/>
  <c r="AB11" i="4"/>
  <c r="AC11" i="4" s="1"/>
  <c r="Y11" i="4"/>
  <c r="Z11" i="4" s="1"/>
  <c r="V11" i="4"/>
  <c r="W11" i="4" s="1"/>
  <c r="S11" i="4"/>
  <c r="T11" i="4" s="1"/>
  <c r="P11" i="4"/>
  <c r="Q11" i="4" s="1"/>
  <c r="M11" i="4"/>
  <c r="N11" i="4" s="1"/>
  <c r="J11" i="4"/>
  <c r="K11" i="4" s="1"/>
  <c r="DB10" i="4"/>
  <c r="DC10" i="4" s="1"/>
  <c r="CY10" i="4"/>
  <c r="CZ10" i="4" s="1"/>
  <c r="CV10" i="4"/>
  <c r="CW10" i="4" s="1"/>
  <c r="CS10" i="4"/>
  <c r="CT10" i="4" s="1"/>
  <c r="CP10" i="4"/>
  <c r="CQ10" i="4" s="1"/>
  <c r="CM10" i="4"/>
  <c r="CN10" i="4" s="1"/>
  <c r="CJ10" i="4"/>
  <c r="CK10" i="4" s="1"/>
  <c r="CG10" i="4"/>
  <c r="CD10" i="4"/>
  <c r="CE10" i="4" s="1"/>
  <c r="CA10" i="4"/>
  <c r="CB10" i="4" s="1"/>
  <c r="BX10" i="4"/>
  <c r="BY10" i="4" s="1"/>
  <c r="BU10" i="4"/>
  <c r="BV10" i="4" s="1"/>
  <c r="BR10" i="4"/>
  <c r="BS10" i="4" s="1"/>
  <c r="BO10" i="4"/>
  <c r="BP10" i="4" s="1"/>
  <c r="BL10" i="4"/>
  <c r="BM10" i="4" s="1"/>
  <c r="BI10" i="4"/>
  <c r="BF10" i="4"/>
  <c r="BG10" i="4" s="1"/>
  <c r="BC10" i="4"/>
  <c r="BD10" i="4" s="1"/>
  <c r="AZ10" i="4"/>
  <c r="BA10" i="4" s="1"/>
  <c r="AW10" i="4"/>
  <c r="AX10" i="4" s="1"/>
  <c r="AT10" i="4"/>
  <c r="AU10" i="4" s="1"/>
  <c r="AQ10" i="4"/>
  <c r="AR10" i="4" s="1"/>
  <c r="AN10" i="4"/>
  <c r="AO10" i="4" s="1"/>
  <c r="AK10" i="4"/>
  <c r="AH10" i="4"/>
  <c r="AI10" i="4" s="1"/>
  <c r="AE10" i="4"/>
  <c r="AF10" i="4" s="1"/>
  <c r="AB10" i="4"/>
  <c r="AC10" i="4" s="1"/>
  <c r="Y10" i="4"/>
  <c r="Z10" i="4" s="1"/>
  <c r="V10" i="4"/>
  <c r="W10" i="4" s="1"/>
  <c r="S10" i="4"/>
  <c r="T10" i="4" s="1"/>
  <c r="P10" i="4"/>
  <c r="Q10" i="4" s="1"/>
  <c r="M10" i="4"/>
  <c r="J10" i="4"/>
  <c r="K10" i="4" s="1"/>
  <c r="DB9" i="4"/>
  <c r="DC9" i="4" s="1"/>
  <c r="CY9" i="4"/>
  <c r="CZ9" i="4" s="1"/>
  <c r="CV9" i="4"/>
  <c r="CW9" i="4" s="1"/>
  <c r="CS9" i="4"/>
  <c r="CT9" i="4" s="1"/>
  <c r="CP9" i="4"/>
  <c r="CQ9" i="4" s="1"/>
  <c r="CM9" i="4"/>
  <c r="CN9" i="4" s="1"/>
  <c r="CJ9" i="4"/>
  <c r="CK9" i="4" s="1"/>
  <c r="CG9" i="4"/>
  <c r="CH9" i="4" s="1"/>
  <c r="CD9" i="4"/>
  <c r="CE9" i="4" s="1"/>
  <c r="CA9" i="4"/>
  <c r="CB9" i="4" s="1"/>
  <c r="BX9" i="4"/>
  <c r="BY9" i="4" s="1"/>
  <c r="BU9" i="4"/>
  <c r="BV9" i="4" s="1"/>
  <c r="BR9" i="4"/>
  <c r="BS9" i="4" s="1"/>
  <c r="BO9" i="4"/>
  <c r="BP9" i="4" s="1"/>
  <c r="BL9" i="4"/>
  <c r="BM9" i="4" s="1"/>
  <c r="BI9" i="4"/>
  <c r="BJ9" i="4" s="1"/>
  <c r="BF9" i="4"/>
  <c r="BG9" i="4" s="1"/>
  <c r="BC9" i="4"/>
  <c r="BD9" i="4" s="1"/>
  <c r="AZ9" i="4"/>
  <c r="BA9" i="4" s="1"/>
  <c r="AW9" i="4"/>
  <c r="AX9" i="4" s="1"/>
  <c r="AT9" i="4"/>
  <c r="AU9" i="4" s="1"/>
  <c r="AQ9" i="4"/>
  <c r="AR9" i="4" s="1"/>
  <c r="AN9" i="4"/>
  <c r="AO9" i="4" s="1"/>
  <c r="AK9" i="4"/>
  <c r="AL9" i="4" s="1"/>
  <c r="AH9" i="4"/>
  <c r="AI9" i="4" s="1"/>
  <c r="AE9" i="4"/>
  <c r="AF9" i="4" s="1"/>
  <c r="AB9" i="4"/>
  <c r="AC9" i="4" s="1"/>
  <c r="Y9" i="4"/>
  <c r="Z9" i="4" s="1"/>
  <c r="V9" i="4"/>
  <c r="W9" i="4" s="1"/>
  <c r="S9" i="4"/>
  <c r="T9" i="4" s="1"/>
  <c r="P9" i="4"/>
  <c r="Q9" i="4" s="1"/>
  <c r="M9" i="4"/>
  <c r="N9" i="4" s="1"/>
  <c r="J9" i="4"/>
  <c r="K9" i="4" s="1"/>
  <c r="DB8" i="4"/>
  <c r="DB7" i="4" s="1"/>
  <c r="CY8" i="4"/>
  <c r="CZ8" i="4" s="1"/>
  <c r="CV8" i="4"/>
  <c r="CV7" i="4" s="1"/>
  <c r="CS8" i="4"/>
  <c r="CT8" i="4" s="1"/>
  <c r="CP8" i="4"/>
  <c r="CP7" i="4" s="1"/>
  <c r="CM8" i="4"/>
  <c r="CN8" i="4" s="1"/>
  <c r="CJ8" i="4"/>
  <c r="CG8" i="4"/>
  <c r="CH8" i="4" s="1"/>
  <c r="CD8" i="4"/>
  <c r="CA8" i="4"/>
  <c r="CB8" i="4" s="1"/>
  <c r="BX8" i="4"/>
  <c r="BX7" i="4" s="1"/>
  <c r="BU8" i="4"/>
  <c r="BV8" i="4" s="1"/>
  <c r="BR8" i="4"/>
  <c r="BO8" i="4"/>
  <c r="BP8" i="4" s="1"/>
  <c r="BL8" i="4"/>
  <c r="BI8" i="4"/>
  <c r="BJ8" i="4" s="1"/>
  <c r="BF8" i="4"/>
  <c r="BF7" i="4" s="1"/>
  <c r="BC8" i="4"/>
  <c r="BD8" i="4" s="1"/>
  <c r="AZ8" i="4"/>
  <c r="AW8" i="4"/>
  <c r="AX8" i="4" s="1"/>
  <c r="AT8" i="4"/>
  <c r="AQ8" i="4"/>
  <c r="AR8" i="4" s="1"/>
  <c r="AN8" i="4"/>
  <c r="AK8" i="4"/>
  <c r="AL8" i="4" s="1"/>
  <c r="AH8" i="4"/>
  <c r="AE8" i="4"/>
  <c r="AF8" i="4" s="1"/>
  <c r="AB8" i="4"/>
  <c r="Y8" i="4"/>
  <c r="Z8" i="4" s="1"/>
  <c r="V8" i="4"/>
  <c r="S8" i="4"/>
  <c r="T8" i="4" s="1"/>
  <c r="P8" i="4"/>
  <c r="P7" i="4" s="1"/>
  <c r="M8" i="4"/>
  <c r="N8" i="4" s="1"/>
  <c r="J8" i="4"/>
  <c r="DB6" i="4"/>
  <c r="DC6" i="4" s="1"/>
  <c r="CY6" i="4"/>
  <c r="CZ6" i="4" s="1"/>
  <c r="CV6" i="4"/>
  <c r="CW6" i="4" s="1"/>
  <c r="CS6" i="4"/>
  <c r="CT6" i="4" s="1"/>
  <c r="CP6" i="4"/>
  <c r="CQ6" i="4" s="1"/>
  <c r="CM6" i="4"/>
  <c r="CN6" i="4" s="1"/>
  <c r="CJ6" i="4"/>
  <c r="CK6" i="4" s="1"/>
  <c r="CG6" i="4"/>
  <c r="CH6" i="4" s="1"/>
  <c r="CD6" i="4"/>
  <c r="CA6" i="4"/>
  <c r="CB6" i="4" s="1"/>
  <c r="BX6" i="4"/>
  <c r="BY6" i="4" s="1"/>
  <c r="BU6" i="4"/>
  <c r="BV6" i="4" s="1"/>
  <c r="BR6" i="4"/>
  <c r="BS6" i="4" s="1"/>
  <c r="BO6" i="4"/>
  <c r="BP6" i="4" s="1"/>
  <c r="BM6" i="4"/>
  <c r="BL6" i="4"/>
  <c r="BI6" i="4"/>
  <c r="BJ6" i="4" s="1"/>
  <c r="BF6" i="4"/>
  <c r="BC6" i="4"/>
  <c r="BD6" i="4" s="1"/>
  <c r="AZ6" i="4"/>
  <c r="BA6" i="4" s="1"/>
  <c r="AW6" i="4"/>
  <c r="AX6" i="4" s="1"/>
  <c r="AT6" i="4"/>
  <c r="AU6" i="4" s="1"/>
  <c r="AQ6" i="4"/>
  <c r="AR6" i="4" s="1"/>
  <c r="AN6" i="4"/>
  <c r="AO6" i="4" s="1"/>
  <c r="AK6" i="4"/>
  <c r="AL6" i="4" s="1"/>
  <c r="AH6" i="4"/>
  <c r="AI6" i="4" s="1"/>
  <c r="AE6" i="4"/>
  <c r="AF6" i="4" s="1"/>
  <c r="AB6" i="4"/>
  <c r="AC6" i="4" s="1"/>
  <c r="Y6" i="4"/>
  <c r="Z6" i="4" s="1"/>
  <c r="V6" i="4"/>
  <c r="W6" i="4" s="1"/>
  <c r="S6" i="4"/>
  <c r="T6" i="4" s="1"/>
  <c r="Q6" i="4"/>
  <c r="P6" i="4"/>
  <c r="M6" i="4"/>
  <c r="N6" i="4" s="1"/>
  <c r="J6" i="4"/>
  <c r="K6" i="4" s="1"/>
  <c r="DB5" i="4"/>
  <c r="DC5" i="4" s="1"/>
  <c r="CY5" i="4"/>
  <c r="CV5" i="4"/>
  <c r="CW5" i="4" s="1"/>
  <c r="CS5" i="4"/>
  <c r="CP5" i="4"/>
  <c r="CQ5" i="4" s="1"/>
  <c r="CM5" i="4"/>
  <c r="CN5" i="4" s="1"/>
  <c r="CJ5" i="4"/>
  <c r="CK5" i="4" s="1"/>
  <c r="CG5" i="4"/>
  <c r="CD5" i="4"/>
  <c r="CE5" i="4" s="1"/>
  <c r="CA5" i="4"/>
  <c r="BX5" i="4"/>
  <c r="BY5" i="4" s="1"/>
  <c r="BU5" i="4"/>
  <c r="BR5" i="4"/>
  <c r="BS5" i="4" s="1"/>
  <c r="BO5" i="4"/>
  <c r="BP5" i="4" s="1"/>
  <c r="BL5" i="4"/>
  <c r="BM5" i="4" s="1"/>
  <c r="BI5" i="4"/>
  <c r="BF5" i="4"/>
  <c r="BG5" i="4" s="1"/>
  <c r="BC5" i="4"/>
  <c r="AZ5" i="4"/>
  <c r="BA5" i="4" s="1"/>
  <c r="AW5" i="4"/>
  <c r="AT5" i="4"/>
  <c r="AU5" i="4" s="1"/>
  <c r="AQ5" i="4"/>
  <c r="AR5" i="4" s="1"/>
  <c r="AN5" i="4"/>
  <c r="AO5" i="4" s="1"/>
  <c r="AK5" i="4"/>
  <c r="AH5" i="4"/>
  <c r="AI5" i="4" s="1"/>
  <c r="AE5" i="4"/>
  <c r="AB5" i="4"/>
  <c r="AC5" i="4" s="1"/>
  <c r="Y5" i="4"/>
  <c r="V5" i="4"/>
  <c r="W5" i="4" s="1"/>
  <c r="S5" i="4"/>
  <c r="S4" i="4" s="1"/>
  <c r="C8" i="9" s="1"/>
  <c r="P5" i="4"/>
  <c r="Q5" i="4" s="1"/>
  <c r="M5" i="4"/>
  <c r="J5" i="4"/>
  <c r="K5" i="4" s="1"/>
  <c r="AN4" i="4"/>
  <c r="C15" i="9" s="1"/>
  <c r="P4" i="4"/>
  <c r="H14" i="4"/>
  <c r="G11" i="10" l="1"/>
  <c r="BA14" i="7"/>
  <c r="G23" i="10"/>
  <c r="CK14" i="7"/>
  <c r="G15" i="10"/>
  <c r="CP27" i="4"/>
  <c r="K33" i="9" s="1"/>
  <c r="BR27" i="4"/>
  <c r="K25" i="9" s="1"/>
  <c r="CJ27" i="4"/>
  <c r="K31" i="9" s="1"/>
  <c r="V27" i="4"/>
  <c r="K9" i="9" s="1"/>
  <c r="CV27" i="4"/>
  <c r="K35" i="9" s="1"/>
  <c r="AH27" i="4"/>
  <c r="K13" i="9" s="1"/>
  <c r="AN27" i="4"/>
  <c r="K15" i="9" s="1"/>
  <c r="AT27" i="4"/>
  <c r="K17" i="9" s="1"/>
  <c r="AZ27" i="4"/>
  <c r="K19" i="9" s="1"/>
  <c r="J27" i="4"/>
  <c r="K5" i="9" s="1"/>
  <c r="BF27" i="4"/>
  <c r="K21" i="9" s="1"/>
  <c r="BL27" i="4"/>
  <c r="K23" i="9" s="1"/>
  <c r="BX27" i="4"/>
  <c r="K27" i="9" s="1"/>
  <c r="P27" i="4"/>
  <c r="K7" i="9" s="1"/>
  <c r="AB27" i="4"/>
  <c r="K11" i="9" s="1"/>
  <c r="AB7" i="4"/>
  <c r="V7" i="4"/>
  <c r="CJ7" i="4"/>
  <c r="CD7" i="4"/>
  <c r="BR7" i="4"/>
  <c r="BL7" i="4"/>
  <c r="J7" i="4"/>
  <c r="AZ7" i="4"/>
  <c r="AT7" i="4"/>
  <c r="AN7" i="4"/>
  <c r="AH7" i="4"/>
  <c r="AC8" i="4"/>
  <c r="S7" i="4"/>
  <c r="E8" i="9" s="1"/>
  <c r="Q8" i="4"/>
  <c r="CM7" i="4"/>
  <c r="E32" i="9" s="1"/>
  <c r="CK8" i="4"/>
  <c r="BY8" i="4"/>
  <c r="BO7" i="4"/>
  <c r="E24" i="9" s="1"/>
  <c r="BM8" i="4"/>
  <c r="BA8" i="4"/>
  <c r="AO8" i="4"/>
  <c r="AQ7" i="4"/>
  <c r="E16" i="9" s="1"/>
  <c r="CV7" i="7"/>
  <c r="E35" i="10" s="1"/>
  <c r="CS7" i="7"/>
  <c r="CP7" i="7"/>
  <c r="E33" i="10" s="1"/>
  <c r="CG7" i="7"/>
  <c r="BX7" i="7"/>
  <c r="BR7" i="7"/>
  <c r="E25" i="10" s="1"/>
  <c r="BO7" i="7"/>
  <c r="E24" i="10" s="1"/>
  <c r="AW7" i="7"/>
  <c r="AT7" i="7"/>
  <c r="E17" i="10" s="1"/>
  <c r="Y7" i="7"/>
  <c r="E10" i="10" s="1"/>
  <c r="P7" i="7"/>
  <c r="E7" i="10" s="1"/>
  <c r="BF4" i="4"/>
  <c r="C21" i="9" s="1"/>
  <c r="K8" i="4"/>
  <c r="E7" i="9"/>
  <c r="W8" i="4"/>
  <c r="E11" i="9"/>
  <c r="AI8" i="4"/>
  <c r="E15" i="9"/>
  <c r="AU8" i="4"/>
  <c r="E19" i="9"/>
  <c r="BG8" i="4"/>
  <c r="E23" i="9"/>
  <c r="BS8" i="4"/>
  <c r="E27" i="9"/>
  <c r="CE8" i="4"/>
  <c r="E31" i="9"/>
  <c r="CQ8" i="4"/>
  <c r="CW8" i="4"/>
  <c r="DC8" i="4"/>
  <c r="AK7" i="4"/>
  <c r="CG7" i="4"/>
  <c r="AE7" i="4"/>
  <c r="AW13" i="4"/>
  <c r="BU13" i="4"/>
  <c r="CD4" i="4"/>
  <c r="C29" i="9" s="1"/>
  <c r="E5" i="9"/>
  <c r="E9" i="9"/>
  <c r="E13" i="9"/>
  <c r="E17" i="9"/>
  <c r="E21" i="9"/>
  <c r="E25" i="9"/>
  <c r="E29" i="9"/>
  <c r="E33" i="9"/>
  <c r="E35" i="9"/>
  <c r="E37" i="9"/>
  <c r="M7" i="4"/>
  <c r="BI7" i="4"/>
  <c r="CY13" i="4"/>
  <c r="M7" i="7"/>
  <c r="E6" i="10" s="1"/>
  <c r="V7" i="7"/>
  <c r="AH7" i="7"/>
  <c r="AX7" i="7"/>
  <c r="F18" i="10" s="1"/>
  <c r="E18" i="10"/>
  <c r="BU7" i="7"/>
  <c r="CM7" i="7"/>
  <c r="E32" i="10" s="1"/>
  <c r="CT7" i="7"/>
  <c r="F34" i="10" s="1"/>
  <c r="E34" i="10"/>
  <c r="J7" i="7"/>
  <c r="BF7" i="7"/>
  <c r="BL7" i="7"/>
  <c r="CK8" i="7"/>
  <c r="BY9" i="7"/>
  <c r="H7" i="10"/>
  <c r="H11" i="10"/>
  <c r="H15" i="10"/>
  <c r="H19" i="10"/>
  <c r="H23" i="10"/>
  <c r="H27" i="10"/>
  <c r="H31" i="10"/>
  <c r="H35" i="10"/>
  <c r="BJ7" i="7"/>
  <c r="F22" i="10" s="1"/>
  <c r="E22" i="10"/>
  <c r="CH7" i="7"/>
  <c r="F30" i="10" s="1"/>
  <c r="E30" i="10"/>
  <c r="CE7" i="7"/>
  <c r="F29" i="10" s="1"/>
  <c r="E29" i="10"/>
  <c r="CK7" i="7"/>
  <c r="F31" i="10" s="1"/>
  <c r="E31" i="10"/>
  <c r="AZ7" i="7"/>
  <c r="BY7" i="7"/>
  <c r="F27" i="10" s="1"/>
  <c r="E27" i="10"/>
  <c r="J34" i="7"/>
  <c r="AH34" i="7"/>
  <c r="CP34" i="7"/>
  <c r="CD20" i="4"/>
  <c r="I29" i="9" s="1"/>
  <c r="DB20" i="4"/>
  <c r="CG20" i="4"/>
  <c r="DB13" i="4"/>
  <c r="G37" i="9" s="1"/>
  <c r="CW18" i="4"/>
  <c r="CM13" i="4"/>
  <c r="CE18" i="4"/>
  <c r="BV19" i="4"/>
  <c r="BG18" i="4"/>
  <c r="BC13" i="4"/>
  <c r="AZ13" i="4"/>
  <c r="AX19" i="4"/>
  <c r="AI18" i="4"/>
  <c r="AE13" i="4"/>
  <c r="G12" i="9" s="1"/>
  <c r="AB13" i="4"/>
  <c r="G11" i="9" s="1"/>
  <c r="S13" i="4"/>
  <c r="G8" i="9" s="1"/>
  <c r="CY4" i="4"/>
  <c r="C36" i="9" s="1"/>
  <c r="CS4" i="4"/>
  <c r="C34" i="9" s="1"/>
  <c r="CP4" i="4"/>
  <c r="C33" i="9" s="1"/>
  <c r="CM4" i="4"/>
  <c r="C32" i="9" s="1"/>
  <c r="CG4" i="4"/>
  <c r="C30" i="9" s="1"/>
  <c r="CE6" i="4"/>
  <c r="CA4" i="4"/>
  <c r="C28" i="9" s="1"/>
  <c r="BU4" i="4"/>
  <c r="C26" i="9" s="1"/>
  <c r="BO4" i="4"/>
  <c r="C24" i="9" s="1"/>
  <c r="BI4" i="4"/>
  <c r="C22" i="9" s="1"/>
  <c r="BG6" i="4"/>
  <c r="BC4" i="4"/>
  <c r="C20" i="9" s="1"/>
  <c r="AW4" i="4"/>
  <c r="C18" i="9" s="1"/>
  <c r="AQ4" i="4"/>
  <c r="C16" i="9" s="1"/>
  <c r="AK4" i="4"/>
  <c r="C14" i="9" s="1"/>
  <c r="AE4" i="4"/>
  <c r="C12" i="9" s="1"/>
  <c r="Y4" i="4"/>
  <c r="C10" i="9" s="1"/>
  <c r="M4" i="4"/>
  <c r="CM4" i="7"/>
  <c r="C32" i="10" s="1"/>
  <c r="AT4" i="7"/>
  <c r="C17" i="10" s="1"/>
  <c r="AK4" i="7"/>
  <c r="C14" i="10" s="1"/>
  <c r="AE4" i="7"/>
  <c r="C12" i="10" s="1"/>
  <c r="S4" i="7"/>
  <c r="C8" i="10" s="1"/>
  <c r="DB4" i="4"/>
  <c r="CZ5" i="4"/>
  <c r="CV4" i="4"/>
  <c r="CT5" i="4"/>
  <c r="CJ4" i="4"/>
  <c r="CH5" i="4"/>
  <c r="CB5" i="4"/>
  <c r="BX4" i="4"/>
  <c r="BV5" i="4"/>
  <c r="BR4" i="4"/>
  <c r="BL4" i="4"/>
  <c r="BJ5" i="4"/>
  <c r="BD5" i="4"/>
  <c r="AZ4" i="4"/>
  <c r="AX5" i="4"/>
  <c r="AT4" i="4"/>
  <c r="AL5" i="4"/>
  <c r="AH4" i="4"/>
  <c r="AF5" i="4"/>
  <c r="AB4" i="4"/>
  <c r="Z5" i="4"/>
  <c r="V4" i="4"/>
  <c r="T5" i="4"/>
  <c r="C6" i="9"/>
  <c r="C7" i="9"/>
  <c r="N5" i="4"/>
  <c r="J4" i="4"/>
  <c r="CG4" i="7"/>
  <c r="C30" i="10" s="1"/>
  <c r="CA4" i="7"/>
  <c r="C28" i="10" s="1"/>
  <c r="BI4" i="7"/>
  <c r="C22" i="10" s="1"/>
  <c r="BC4" i="7"/>
  <c r="C20" i="10" s="1"/>
  <c r="AQ4" i="7"/>
  <c r="C16" i="10" s="1"/>
  <c r="G16" i="9"/>
  <c r="G36" i="9"/>
  <c r="G18" i="9"/>
  <c r="G19" i="9"/>
  <c r="G24" i="9"/>
  <c r="G26" i="9"/>
  <c r="G20" i="9"/>
  <c r="G27" i="9"/>
  <c r="G34" i="9"/>
  <c r="G28" i="9"/>
  <c r="G35" i="9"/>
  <c r="G10" i="9"/>
  <c r="CT20" i="7"/>
  <c r="J34" i="10" s="1"/>
  <c r="I34" i="10"/>
  <c r="S20" i="7"/>
  <c r="I8" i="10" s="1"/>
  <c r="I34" i="9"/>
  <c r="I35" i="9"/>
  <c r="I30" i="9"/>
  <c r="BU20" i="4"/>
  <c r="BL20" i="4"/>
  <c r="BI20" i="4"/>
  <c r="AW20" i="4"/>
  <c r="AE20" i="4"/>
  <c r="Y20" i="4"/>
  <c r="S20" i="4"/>
  <c r="M20" i="4"/>
  <c r="CS27" i="7"/>
  <c r="CQ28" i="7"/>
  <c r="CM27" i="7"/>
  <c r="K32" i="10" s="1"/>
  <c r="AU28" i="7"/>
  <c r="AE27" i="7"/>
  <c r="K12" i="10" s="1"/>
  <c r="S27" i="7"/>
  <c r="K8" i="10" s="1"/>
  <c r="BX20" i="4"/>
  <c r="BV21" i="4"/>
  <c r="T21" i="4"/>
  <c r="CP20" i="4"/>
  <c r="BR20" i="4"/>
  <c r="BF20" i="4"/>
  <c r="AK20" i="4"/>
  <c r="N21" i="4"/>
  <c r="CJ20" i="4"/>
  <c r="G20" i="7"/>
  <c r="I4" i="10" s="1"/>
  <c r="CN4" i="7"/>
  <c r="D32" i="10" s="1"/>
  <c r="P4" i="7"/>
  <c r="C7" i="10" s="1"/>
  <c r="AB4" i="7"/>
  <c r="C11" i="10" s="1"/>
  <c r="AN4" i="7"/>
  <c r="C15" i="10" s="1"/>
  <c r="AZ4" i="7"/>
  <c r="BL4" i="7"/>
  <c r="C23" i="10" s="1"/>
  <c r="BX4" i="7"/>
  <c r="C27" i="10" s="1"/>
  <c r="CJ4" i="7"/>
  <c r="CV4" i="7"/>
  <c r="C35" i="10" s="1"/>
  <c r="Z7" i="7"/>
  <c r="F10" i="10" s="1"/>
  <c r="AK7" i="7"/>
  <c r="BG8" i="7"/>
  <c r="CE8" i="7"/>
  <c r="Y20" i="7"/>
  <c r="AW20" i="7"/>
  <c r="BU20" i="7"/>
  <c r="CV20" i="7"/>
  <c r="Y27" i="7"/>
  <c r="BF27" i="7"/>
  <c r="CD27" i="7"/>
  <c r="V27" i="7"/>
  <c r="AN27" i="7"/>
  <c r="BR27" i="7"/>
  <c r="CJ27" i="7"/>
  <c r="Y4" i="7"/>
  <c r="AW4" i="7"/>
  <c r="BU4" i="7"/>
  <c r="CS4" i="7"/>
  <c r="N7" i="7"/>
  <c r="F6" i="10" s="1"/>
  <c r="AB7" i="7"/>
  <c r="AN7" i="7"/>
  <c r="BC7" i="7"/>
  <c r="BP7" i="7"/>
  <c r="F24" i="10" s="1"/>
  <c r="CA7" i="7"/>
  <c r="CN7" i="7"/>
  <c r="F32" i="10" s="1"/>
  <c r="CW7" i="7"/>
  <c r="F35" i="10" s="1"/>
  <c r="AF20" i="7"/>
  <c r="J12" i="10" s="1"/>
  <c r="BD20" i="7"/>
  <c r="J20" i="10" s="1"/>
  <c r="CB20" i="7"/>
  <c r="J28" i="10" s="1"/>
  <c r="K20" i="7"/>
  <c r="J5" i="10" s="1"/>
  <c r="V20" i="7"/>
  <c r="AI20" i="7"/>
  <c r="J13" i="10" s="1"/>
  <c r="AT20" i="7"/>
  <c r="BG20" i="7"/>
  <c r="J21" i="10" s="1"/>
  <c r="BR20" i="7"/>
  <c r="CE20" i="7"/>
  <c r="J29" i="10" s="1"/>
  <c r="CP20" i="7"/>
  <c r="BO27" i="7"/>
  <c r="AL4" i="7"/>
  <c r="D14" i="10" s="1"/>
  <c r="G27" i="7"/>
  <c r="K4" i="10" s="1"/>
  <c r="Q7" i="7"/>
  <c r="F7" i="10" s="1"/>
  <c r="AE7" i="7"/>
  <c r="AU7" i="7"/>
  <c r="F17" i="10" s="1"/>
  <c r="BS7" i="7"/>
  <c r="F25" i="10" s="1"/>
  <c r="CQ7" i="7"/>
  <c r="F33" i="10" s="1"/>
  <c r="M20" i="7"/>
  <c r="AK20" i="7"/>
  <c r="BI20" i="7"/>
  <c r="CG20" i="7"/>
  <c r="M27" i="7"/>
  <c r="AK27" i="7"/>
  <c r="BU27" i="7"/>
  <c r="P27" i="7"/>
  <c r="AU27" i="7"/>
  <c r="L17" i="10" s="1"/>
  <c r="BL27" i="7"/>
  <c r="CQ27" i="7"/>
  <c r="L33" i="10" s="1"/>
  <c r="M4" i="7"/>
  <c r="C6" i="10" s="1"/>
  <c r="AR20" i="7"/>
  <c r="J16" i="10" s="1"/>
  <c r="BP20" i="7"/>
  <c r="J24" i="10" s="1"/>
  <c r="CN20" i="7"/>
  <c r="J32" i="10" s="1"/>
  <c r="Q20" i="7"/>
  <c r="J7" i="10" s="1"/>
  <c r="AC20" i="7"/>
  <c r="J11" i="10" s="1"/>
  <c r="AO20" i="7"/>
  <c r="J15" i="10" s="1"/>
  <c r="BA20" i="7"/>
  <c r="J19" i="10" s="1"/>
  <c r="BM20" i="7"/>
  <c r="J23" i="10" s="1"/>
  <c r="BY20" i="7"/>
  <c r="J27" i="10" s="1"/>
  <c r="CK20" i="7"/>
  <c r="J31" i="10" s="1"/>
  <c r="AR27" i="7"/>
  <c r="L16" i="10" s="1"/>
  <c r="V34" i="7"/>
  <c r="W4" i="7"/>
  <c r="D9" i="10" s="1"/>
  <c r="BR34" i="7"/>
  <c r="BS4" i="7"/>
  <c r="D25" i="10" s="1"/>
  <c r="P34" i="7"/>
  <c r="AZ34" i="7"/>
  <c r="BX34" i="7"/>
  <c r="CJ34" i="7"/>
  <c r="CV34" i="7"/>
  <c r="BL34" i="7"/>
  <c r="K4" i="7"/>
  <c r="D5" i="10" s="1"/>
  <c r="AI4" i="7"/>
  <c r="D13" i="10" s="1"/>
  <c r="AT34" i="7"/>
  <c r="BF34" i="7"/>
  <c r="BG4" i="7"/>
  <c r="D21" i="10" s="1"/>
  <c r="CD34" i="7"/>
  <c r="CE4" i="7"/>
  <c r="D29" i="10" s="1"/>
  <c r="CQ4" i="7"/>
  <c r="D33" i="10" s="1"/>
  <c r="T4" i="7"/>
  <c r="D8" i="10" s="1"/>
  <c r="AF4" i="7"/>
  <c r="D12" i="10" s="1"/>
  <c r="AR4" i="7"/>
  <c r="D16" i="10" s="1"/>
  <c r="BP4" i="7"/>
  <c r="D24" i="10" s="1"/>
  <c r="CH4" i="7"/>
  <c r="D30" i="10" s="1"/>
  <c r="K5" i="7"/>
  <c r="Q5" i="7"/>
  <c r="W5" i="7"/>
  <c r="AC5" i="7"/>
  <c r="AI5" i="7"/>
  <c r="AO5" i="7"/>
  <c r="AU5" i="7"/>
  <c r="BA5" i="7"/>
  <c r="BG5" i="7"/>
  <c r="BM5" i="7"/>
  <c r="BS5" i="7"/>
  <c r="BY5" i="7"/>
  <c r="CE5" i="7"/>
  <c r="CK5" i="7"/>
  <c r="CQ5" i="7"/>
  <c r="CW5" i="7"/>
  <c r="S7" i="7"/>
  <c r="AQ7" i="7"/>
  <c r="CM34" i="7"/>
  <c r="AZ27" i="7"/>
  <c r="BI27" i="7"/>
  <c r="BX27" i="7"/>
  <c r="CG27" i="7"/>
  <c r="CV27" i="7"/>
  <c r="Q28" i="7"/>
  <c r="AO28" i="7"/>
  <c r="BM28" i="7"/>
  <c r="CK28" i="7"/>
  <c r="J27" i="7"/>
  <c r="AB27" i="7"/>
  <c r="AH27" i="7"/>
  <c r="BC27" i="7"/>
  <c r="CA27" i="7"/>
  <c r="AW27" i="7"/>
  <c r="G10" i="7"/>
  <c r="H10" i="7" s="1"/>
  <c r="G4" i="7"/>
  <c r="C4" i="10" s="1"/>
  <c r="G7" i="7"/>
  <c r="N10" i="4"/>
  <c r="AL10" i="4"/>
  <c r="BJ10" i="4"/>
  <c r="CH10" i="4"/>
  <c r="AF12" i="4"/>
  <c r="M13" i="4"/>
  <c r="V13" i="4"/>
  <c r="AK13" i="4"/>
  <c r="AT13" i="4"/>
  <c r="BI13" i="4"/>
  <c r="BR13" i="4"/>
  <c r="CG13" i="4"/>
  <c r="CP13" i="4"/>
  <c r="K23" i="4"/>
  <c r="J20" i="4"/>
  <c r="V20" i="4"/>
  <c r="AH20" i="4"/>
  <c r="AT20" i="4"/>
  <c r="P13" i="4"/>
  <c r="AN13" i="4"/>
  <c r="BL13" i="4"/>
  <c r="CJ13" i="4"/>
  <c r="AR22" i="4"/>
  <c r="AQ20" i="4"/>
  <c r="BD22" i="4"/>
  <c r="BC20" i="4"/>
  <c r="BP22" i="4"/>
  <c r="BO20" i="4"/>
  <c r="CB22" i="4"/>
  <c r="CA20" i="4"/>
  <c r="CN22" i="4"/>
  <c r="CM20" i="4"/>
  <c r="CD37" i="4"/>
  <c r="C29" i="5" s="1"/>
  <c r="DB37" i="4"/>
  <c r="Y7" i="4"/>
  <c r="AW7" i="4"/>
  <c r="BC7" i="4"/>
  <c r="BU7" i="4"/>
  <c r="CA7" i="4"/>
  <c r="CS7" i="4"/>
  <c r="CY7" i="4"/>
  <c r="J13" i="4"/>
  <c r="Q23" i="4"/>
  <c r="P20" i="4"/>
  <c r="AB20" i="4"/>
  <c r="AN20" i="4"/>
  <c r="AZ20" i="4"/>
  <c r="S27" i="4"/>
  <c r="AE27" i="4"/>
  <c r="AQ27" i="4"/>
  <c r="BC27" i="4"/>
  <c r="BO27" i="4"/>
  <c r="CA27" i="4"/>
  <c r="CM27" i="4"/>
  <c r="CY27" i="4"/>
  <c r="CY20" i="4"/>
  <c r="M27" i="4"/>
  <c r="Y27" i="4"/>
  <c r="AK27" i="4"/>
  <c r="AW27" i="4"/>
  <c r="BI27" i="4"/>
  <c r="BU27" i="4"/>
  <c r="CG27" i="4"/>
  <c r="CS27" i="4"/>
  <c r="M35" i="9" l="1"/>
  <c r="BF37" i="4"/>
  <c r="BX37" i="4"/>
  <c r="C27" i="5" s="1"/>
  <c r="K28" i="9"/>
  <c r="K16" i="9"/>
  <c r="E36" i="9"/>
  <c r="E10" i="9"/>
  <c r="H7" i="7"/>
  <c r="F4" i="10" s="1"/>
  <c r="E4" i="10"/>
  <c r="H4" i="10"/>
  <c r="G4" i="10"/>
  <c r="H34" i="10"/>
  <c r="G34" i="10"/>
  <c r="H30" i="10"/>
  <c r="G30" i="10"/>
  <c r="H26" i="10"/>
  <c r="G26" i="10"/>
  <c r="H22" i="10"/>
  <c r="G22" i="10"/>
  <c r="H18" i="10"/>
  <c r="G18" i="10"/>
  <c r="H14" i="10"/>
  <c r="G14" i="10"/>
  <c r="H10" i="10"/>
  <c r="G10" i="10"/>
  <c r="H6" i="10"/>
  <c r="G6" i="10"/>
  <c r="AR7" i="7"/>
  <c r="F16" i="10" s="1"/>
  <c r="E16" i="10"/>
  <c r="AO7" i="7"/>
  <c r="F15" i="10" s="1"/>
  <c r="E15" i="10"/>
  <c r="AL7" i="7"/>
  <c r="F14" i="10" s="1"/>
  <c r="E14" i="10"/>
  <c r="AE37" i="4"/>
  <c r="C12" i="5" s="1"/>
  <c r="H33" i="10"/>
  <c r="G33" i="10"/>
  <c r="H25" i="10"/>
  <c r="G25" i="10"/>
  <c r="H17" i="10"/>
  <c r="G17" i="10"/>
  <c r="H9" i="10"/>
  <c r="G9" i="10"/>
  <c r="BA7" i="7"/>
  <c r="F19" i="10" s="1"/>
  <c r="E19" i="10"/>
  <c r="BG7" i="7"/>
  <c r="F21" i="10" s="1"/>
  <c r="E21" i="10"/>
  <c r="AI7" i="7"/>
  <c r="F13" i="10" s="1"/>
  <c r="E13" i="10"/>
  <c r="E22" i="9"/>
  <c r="E30" i="9"/>
  <c r="K36" i="9"/>
  <c r="K32" i="9"/>
  <c r="K24" i="9"/>
  <c r="K20" i="9"/>
  <c r="K12" i="9"/>
  <c r="K8" i="9"/>
  <c r="E28" i="9"/>
  <c r="E20" i="9"/>
  <c r="K34" i="9"/>
  <c r="K30" i="9"/>
  <c r="K26" i="9"/>
  <c r="K22" i="9"/>
  <c r="K18" i="9"/>
  <c r="K14" i="9"/>
  <c r="K10" i="9"/>
  <c r="K6" i="9"/>
  <c r="E34" i="9"/>
  <c r="E26" i="9"/>
  <c r="E18" i="9"/>
  <c r="CG37" i="4"/>
  <c r="H32" i="10"/>
  <c r="G32" i="10"/>
  <c r="H28" i="10"/>
  <c r="G28" i="10"/>
  <c r="H24" i="10"/>
  <c r="G24" i="10"/>
  <c r="H20" i="10"/>
  <c r="G20" i="10"/>
  <c r="H16" i="10"/>
  <c r="G16" i="10"/>
  <c r="H12" i="10"/>
  <c r="G12" i="10"/>
  <c r="H8" i="10"/>
  <c r="G8" i="10"/>
  <c r="T7" i="7"/>
  <c r="F8" i="10" s="1"/>
  <c r="E8" i="10"/>
  <c r="N4" i="7"/>
  <c r="D6" i="10" s="1"/>
  <c r="AF7" i="7"/>
  <c r="F12" i="10" s="1"/>
  <c r="E12" i="10"/>
  <c r="CB7" i="7"/>
  <c r="F28" i="10" s="1"/>
  <c r="E28" i="10"/>
  <c r="BD7" i="7"/>
  <c r="F20" i="10" s="1"/>
  <c r="E20" i="10"/>
  <c r="AC7" i="7"/>
  <c r="F11" i="10" s="1"/>
  <c r="E11" i="10"/>
  <c r="H29" i="10"/>
  <c r="G29" i="10"/>
  <c r="H21" i="10"/>
  <c r="G21" i="10"/>
  <c r="H13" i="10"/>
  <c r="G13" i="10"/>
  <c r="H5" i="10"/>
  <c r="G5" i="10"/>
  <c r="BM7" i="7"/>
  <c r="F23" i="10" s="1"/>
  <c r="E23" i="10"/>
  <c r="K7" i="7"/>
  <c r="F5" i="10" s="1"/>
  <c r="E5" i="10"/>
  <c r="BV7" i="7"/>
  <c r="F26" i="10" s="1"/>
  <c r="E26" i="10"/>
  <c r="W7" i="7"/>
  <c r="F9" i="10" s="1"/>
  <c r="E9" i="10"/>
  <c r="E6" i="9"/>
  <c r="E12" i="9"/>
  <c r="E14" i="9"/>
  <c r="I37" i="9"/>
  <c r="M37" i="4"/>
  <c r="C6" i="5" s="1"/>
  <c r="G32" i="9"/>
  <c r="AB37" i="4"/>
  <c r="M11" i="9" s="1"/>
  <c r="S37" i="4"/>
  <c r="C8" i="5" s="1"/>
  <c r="AF27" i="7"/>
  <c r="L12" i="10" s="1"/>
  <c r="T20" i="7"/>
  <c r="J8" i="10" s="1"/>
  <c r="CN27" i="7"/>
  <c r="L32" i="10" s="1"/>
  <c r="BJ4" i="7"/>
  <c r="D22" i="10" s="1"/>
  <c r="BD4" i="7"/>
  <c r="D20" i="10" s="1"/>
  <c r="AU4" i="7"/>
  <c r="D17" i="10" s="1"/>
  <c r="AO4" i="7"/>
  <c r="D15" i="10" s="1"/>
  <c r="AE34" i="7"/>
  <c r="M12" i="10" s="1"/>
  <c r="C37" i="9"/>
  <c r="C35" i="9"/>
  <c r="C31" i="9"/>
  <c r="C27" i="9"/>
  <c r="C25" i="9"/>
  <c r="C23" i="9"/>
  <c r="C19" i="9"/>
  <c r="C17" i="9"/>
  <c r="C13" i="9"/>
  <c r="C11" i="9"/>
  <c r="C9" i="9"/>
  <c r="C5" i="9"/>
  <c r="CW4" i="7"/>
  <c r="D35" i="10" s="1"/>
  <c r="CT4" i="7"/>
  <c r="D34" i="10" s="1"/>
  <c r="C34" i="10"/>
  <c r="CK4" i="7"/>
  <c r="D31" i="10" s="1"/>
  <c r="C31" i="10"/>
  <c r="CB4" i="7"/>
  <c r="D28" i="10" s="1"/>
  <c r="BY4" i="7"/>
  <c r="D27" i="10" s="1"/>
  <c r="BV4" i="7"/>
  <c r="D26" i="10" s="1"/>
  <c r="C26" i="10"/>
  <c r="BM4" i="7"/>
  <c r="D23" i="10" s="1"/>
  <c r="BA4" i="7"/>
  <c r="D19" i="10" s="1"/>
  <c r="C19" i="10"/>
  <c r="AX4" i="7"/>
  <c r="D18" i="10" s="1"/>
  <c r="C18" i="10"/>
  <c r="AC4" i="7"/>
  <c r="D11" i="10" s="1"/>
  <c r="AB34" i="7"/>
  <c r="AC34" i="7" s="1"/>
  <c r="Z4" i="7"/>
  <c r="D10" i="10" s="1"/>
  <c r="C10" i="10"/>
  <c r="Q4" i="7"/>
  <c r="D7" i="10" s="1"/>
  <c r="H4" i="7"/>
  <c r="D4" i="10" s="1"/>
  <c r="AT37" i="4"/>
  <c r="M17" i="9" s="1"/>
  <c r="G7" i="9"/>
  <c r="G25" i="9"/>
  <c r="G9" i="9"/>
  <c r="G31" i="9"/>
  <c r="G22" i="9"/>
  <c r="G6" i="9"/>
  <c r="G23" i="9"/>
  <c r="G33" i="9"/>
  <c r="G17" i="9"/>
  <c r="CJ37" i="4"/>
  <c r="C31" i="5" s="1"/>
  <c r="G5" i="9"/>
  <c r="G15" i="9"/>
  <c r="G30" i="9"/>
  <c r="G14" i="9"/>
  <c r="CP37" i="4"/>
  <c r="BL37" i="4"/>
  <c r="C23" i="5" s="1"/>
  <c r="AX20" i="7"/>
  <c r="J18" i="10" s="1"/>
  <c r="I18" i="10"/>
  <c r="CH20" i="7"/>
  <c r="J30" i="10" s="1"/>
  <c r="I30" i="10"/>
  <c r="BS20" i="7"/>
  <c r="J25" i="10" s="1"/>
  <c r="I25" i="10"/>
  <c r="BJ20" i="7"/>
  <c r="J22" i="10" s="1"/>
  <c r="I22" i="10"/>
  <c r="CW20" i="7"/>
  <c r="J35" i="10" s="1"/>
  <c r="I35" i="10"/>
  <c r="AL20" i="7"/>
  <c r="J14" i="10" s="1"/>
  <c r="I14" i="10"/>
  <c r="CQ20" i="7"/>
  <c r="J33" i="10" s="1"/>
  <c r="I33" i="10"/>
  <c r="AU20" i="7"/>
  <c r="J17" i="10" s="1"/>
  <c r="I17" i="10"/>
  <c r="BV20" i="7"/>
  <c r="J26" i="10" s="1"/>
  <c r="I26" i="10"/>
  <c r="H20" i="7"/>
  <c r="J4" i="10" s="1"/>
  <c r="Z20" i="7"/>
  <c r="J10" i="10" s="1"/>
  <c r="I10" i="10"/>
  <c r="W20" i="7"/>
  <c r="J9" i="10" s="1"/>
  <c r="I9" i="10"/>
  <c r="N20" i="7"/>
  <c r="J6" i="10" s="1"/>
  <c r="I6" i="10"/>
  <c r="T27" i="7"/>
  <c r="L8" i="10" s="1"/>
  <c r="H27" i="7"/>
  <c r="L4" i="10" s="1"/>
  <c r="I33" i="9"/>
  <c r="I36" i="9"/>
  <c r="I32" i="9"/>
  <c r="M30" i="9"/>
  <c r="M37" i="9"/>
  <c r="M29" i="9"/>
  <c r="I28" i="9"/>
  <c r="I31" i="9"/>
  <c r="I27" i="9"/>
  <c r="I26" i="9"/>
  <c r="I25" i="9"/>
  <c r="I24" i="9"/>
  <c r="I23" i="9"/>
  <c r="I22" i="9"/>
  <c r="M21" i="9"/>
  <c r="C21" i="5"/>
  <c r="I21" i="9"/>
  <c r="I20" i="9"/>
  <c r="I19" i="9"/>
  <c r="I18" i="9"/>
  <c r="I17" i="9"/>
  <c r="I16" i="9"/>
  <c r="I15" i="9"/>
  <c r="I14" i="9"/>
  <c r="I13" i="9"/>
  <c r="M12" i="9"/>
  <c r="I12" i="9"/>
  <c r="I11" i="9"/>
  <c r="I10" i="9"/>
  <c r="I9" i="9"/>
  <c r="I8" i="9"/>
  <c r="I7" i="9"/>
  <c r="I6" i="9"/>
  <c r="I5" i="9"/>
  <c r="CW34" i="7"/>
  <c r="M35" i="10"/>
  <c r="C35" i="8"/>
  <c r="CW27" i="7"/>
  <c r="L35" i="10" s="1"/>
  <c r="K35" i="10"/>
  <c r="CT27" i="7"/>
  <c r="L34" i="10" s="1"/>
  <c r="K34" i="10"/>
  <c r="CQ34" i="7"/>
  <c r="M33" i="10"/>
  <c r="C33" i="8"/>
  <c r="CN34" i="7"/>
  <c r="M32" i="10"/>
  <c r="C32" i="8"/>
  <c r="CK34" i="7"/>
  <c r="M31" i="10"/>
  <c r="C31" i="8"/>
  <c r="CK27" i="7"/>
  <c r="L31" i="10" s="1"/>
  <c r="K31" i="10"/>
  <c r="CH27" i="7"/>
  <c r="L30" i="10" s="1"/>
  <c r="K30" i="10"/>
  <c r="CE34" i="7"/>
  <c r="M29" i="10"/>
  <c r="C29" i="8"/>
  <c r="CE27" i="7"/>
  <c r="L29" i="10" s="1"/>
  <c r="K29" i="10"/>
  <c r="CB27" i="7"/>
  <c r="L28" i="10" s="1"/>
  <c r="K28" i="10"/>
  <c r="BY27" i="7"/>
  <c r="L27" i="10" s="1"/>
  <c r="K27" i="10"/>
  <c r="BY34" i="7"/>
  <c r="M27" i="10"/>
  <c r="C27" i="8"/>
  <c r="BV27" i="7"/>
  <c r="L26" i="10" s="1"/>
  <c r="K26" i="10"/>
  <c r="BS34" i="7"/>
  <c r="M25" i="10"/>
  <c r="C25" i="8"/>
  <c r="BS27" i="7"/>
  <c r="L25" i="10" s="1"/>
  <c r="K25" i="10"/>
  <c r="BP27" i="7"/>
  <c r="L24" i="10" s="1"/>
  <c r="K24" i="10"/>
  <c r="BM34" i="7"/>
  <c r="M23" i="10"/>
  <c r="C23" i="8"/>
  <c r="BM27" i="7"/>
  <c r="L23" i="10" s="1"/>
  <c r="K23" i="10"/>
  <c r="BJ27" i="7"/>
  <c r="L22" i="10" s="1"/>
  <c r="K22" i="10"/>
  <c r="BG27" i="7"/>
  <c r="L21" i="10" s="1"/>
  <c r="K21" i="10"/>
  <c r="BG34" i="7"/>
  <c r="M21" i="10"/>
  <c r="C21" i="8"/>
  <c r="BD27" i="7"/>
  <c r="L20" i="10" s="1"/>
  <c r="K20" i="10"/>
  <c r="BA27" i="7"/>
  <c r="L19" i="10" s="1"/>
  <c r="K19" i="10"/>
  <c r="BA34" i="7"/>
  <c r="M19" i="10"/>
  <c r="C19" i="8"/>
  <c r="AX27" i="7"/>
  <c r="L18" i="10" s="1"/>
  <c r="K18" i="10"/>
  <c r="AU34" i="7"/>
  <c r="M17" i="10"/>
  <c r="C17" i="8"/>
  <c r="AO27" i="7"/>
  <c r="L15" i="10" s="1"/>
  <c r="K15" i="10"/>
  <c r="AL27" i="7"/>
  <c r="L14" i="10" s="1"/>
  <c r="K14" i="10"/>
  <c r="AI27" i="7"/>
  <c r="L13" i="10" s="1"/>
  <c r="K13" i="10"/>
  <c r="AI34" i="7"/>
  <c r="M13" i="10"/>
  <c r="C13" i="8"/>
  <c r="AC27" i="7"/>
  <c r="L11" i="10" s="1"/>
  <c r="K11" i="10"/>
  <c r="Z27" i="7"/>
  <c r="L10" i="10" s="1"/>
  <c r="K10" i="10"/>
  <c r="W27" i="7"/>
  <c r="L9" i="10" s="1"/>
  <c r="K9" i="10"/>
  <c r="W34" i="7"/>
  <c r="M9" i="10"/>
  <c r="C9" i="8"/>
  <c r="Q34" i="7"/>
  <c r="M7" i="10"/>
  <c r="C7" i="8"/>
  <c r="Q27" i="7"/>
  <c r="L7" i="10" s="1"/>
  <c r="K7" i="10"/>
  <c r="N27" i="7"/>
  <c r="L6" i="10" s="1"/>
  <c r="K6" i="10"/>
  <c r="K27" i="7"/>
  <c r="L5" i="10" s="1"/>
  <c r="K5" i="10"/>
  <c r="K34" i="7"/>
  <c r="M5" i="10"/>
  <c r="C5" i="8"/>
  <c r="C30" i="5"/>
  <c r="AZ37" i="4"/>
  <c r="M19" i="9" s="1"/>
  <c r="C37" i="5"/>
  <c r="CA34" i="7"/>
  <c r="AN34" i="7"/>
  <c r="G34" i="7"/>
  <c r="BC34" i="7"/>
  <c r="AK34" i="7"/>
  <c r="BU34" i="7"/>
  <c r="Y34" i="7"/>
  <c r="BO34" i="7"/>
  <c r="S34" i="7"/>
  <c r="BI34" i="7"/>
  <c r="M34" i="7"/>
  <c r="CS34" i="7"/>
  <c r="AW34" i="7"/>
  <c r="CG34" i="7"/>
  <c r="AQ34" i="7"/>
  <c r="AH37" i="4"/>
  <c r="M13" i="9" s="1"/>
  <c r="J37" i="4"/>
  <c r="M5" i="9" s="1"/>
  <c r="BO37" i="4"/>
  <c r="M24" i="9" s="1"/>
  <c r="CS37" i="4"/>
  <c r="M34" i="9" s="1"/>
  <c r="AW37" i="4"/>
  <c r="M18" i="9" s="1"/>
  <c r="CA37" i="4"/>
  <c r="M28" i="9" s="1"/>
  <c r="BR37" i="4"/>
  <c r="M25" i="9" s="1"/>
  <c r="V37" i="4"/>
  <c r="M9" i="9" s="1"/>
  <c r="AN37" i="4"/>
  <c r="M15" i="9" s="1"/>
  <c r="P37" i="4"/>
  <c r="M7" i="9" s="1"/>
  <c r="CM37" i="4"/>
  <c r="M32" i="9" s="1"/>
  <c r="AQ37" i="4"/>
  <c r="M16" i="9" s="1"/>
  <c r="BI37" i="4"/>
  <c r="M22" i="9" s="1"/>
  <c r="BU37" i="4"/>
  <c r="M26" i="9" s="1"/>
  <c r="Y37" i="4"/>
  <c r="M10" i="9" s="1"/>
  <c r="CY37" i="4"/>
  <c r="M36" i="9" s="1"/>
  <c r="BC37" i="4"/>
  <c r="M20" i="9" s="1"/>
  <c r="AK37" i="4"/>
  <c r="M14" i="9" s="1"/>
  <c r="G36" i="4"/>
  <c r="H36" i="4" s="1"/>
  <c r="G31" i="4"/>
  <c r="H31" i="4" s="1"/>
  <c r="G28" i="4"/>
  <c r="H28" i="4" s="1"/>
  <c r="F26" i="4"/>
  <c r="G23" i="4" s="1"/>
  <c r="H23" i="4" s="1"/>
  <c r="H36" i="10" l="1"/>
  <c r="G36" i="10"/>
  <c r="C35" i="5"/>
  <c r="M27" i="9"/>
  <c r="C11" i="5"/>
  <c r="M8" i="9"/>
  <c r="F36" i="10"/>
  <c r="E36" i="10"/>
  <c r="M6" i="9"/>
  <c r="C17" i="5"/>
  <c r="C12" i="8"/>
  <c r="AF34" i="7"/>
  <c r="N12" i="10" s="1"/>
  <c r="C33" i="5"/>
  <c r="M33" i="9"/>
  <c r="C36" i="10"/>
  <c r="C11" i="8"/>
  <c r="M11" i="10"/>
  <c r="D36" i="10"/>
  <c r="M31" i="9"/>
  <c r="M23" i="9"/>
  <c r="I36" i="10"/>
  <c r="J36" i="10"/>
  <c r="K36" i="10"/>
  <c r="L36" i="10"/>
  <c r="N35" i="10"/>
  <c r="CW35" i="7"/>
  <c r="D35" i="8"/>
  <c r="CT34" i="7"/>
  <c r="M34" i="10"/>
  <c r="C34" i="8"/>
  <c r="CQ35" i="7"/>
  <c r="N33" i="10"/>
  <c r="D33" i="8"/>
  <c r="CN35" i="7"/>
  <c r="N32" i="10"/>
  <c r="D32" i="8"/>
  <c r="CK35" i="7"/>
  <c r="N31" i="10"/>
  <c r="D31" i="8"/>
  <c r="CH34" i="7"/>
  <c r="M30" i="10"/>
  <c r="C30" i="8"/>
  <c r="CE35" i="7"/>
  <c r="N29" i="10"/>
  <c r="D29" i="8"/>
  <c r="CB34" i="7"/>
  <c r="M28" i="10"/>
  <c r="C28" i="8"/>
  <c r="BY35" i="7"/>
  <c r="N27" i="10"/>
  <c r="D27" i="8"/>
  <c r="BV34" i="7"/>
  <c r="M26" i="10"/>
  <c r="C26" i="8"/>
  <c r="BS35" i="7"/>
  <c r="N25" i="10"/>
  <c r="D25" i="8"/>
  <c r="BP34" i="7"/>
  <c r="M24" i="10"/>
  <c r="C24" i="8"/>
  <c r="BM35" i="7"/>
  <c r="N23" i="10"/>
  <c r="D23" i="8"/>
  <c r="BJ34" i="7"/>
  <c r="M22" i="10"/>
  <c r="C22" i="8"/>
  <c r="BG35" i="7"/>
  <c r="N21" i="10"/>
  <c r="D21" i="8"/>
  <c r="BD34" i="7"/>
  <c r="M20" i="10"/>
  <c r="C20" i="8"/>
  <c r="BA35" i="7"/>
  <c r="N19" i="10"/>
  <c r="D19" i="8"/>
  <c r="AX34" i="7"/>
  <c r="M18" i="10"/>
  <c r="C18" i="8"/>
  <c r="AU35" i="7"/>
  <c r="N17" i="10"/>
  <c r="D17" i="8"/>
  <c r="AR34" i="7"/>
  <c r="M16" i="10"/>
  <c r="C16" i="8"/>
  <c r="AO34" i="7"/>
  <c r="M15" i="10"/>
  <c r="C15" i="8"/>
  <c r="AL34" i="7"/>
  <c r="M14" i="10"/>
  <c r="C14" i="8"/>
  <c r="AI35" i="7"/>
  <c r="N13" i="10"/>
  <c r="D13" i="8"/>
  <c r="AC35" i="7"/>
  <c r="N11" i="10"/>
  <c r="D11" i="8"/>
  <c r="Z34" i="7"/>
  <c r="M10" i="10"/>
  <c r="C10" i="8"/>
  <c r="W35" i="7"/>
  <c r="N9" i="10"/>
  <c r="D9" i="8"/>
  <c r="T34" i="7"/>
  <c r="M8" i="10"/>
  <c r="C8" i="8"/>
  <c r="Q35" i="7"/>
  <c r="N7" i="10"/>
  <c r="D7" i="8"/>
  <c r="N34" i="7"/>
  <c r="M6" i="10"/>
  <c r="C6" i="8"/>
  <c r="K35" i="7"/>
  <c r="N5" i="10"/>
  <c r="D5" i="8"/>
  <c r="M4" i="10"/>
  <c r="C4" i="8"/>
  <c r="H34" i="7"/>
  <c r="C19" i="5"/>
  <c r="C36" i="5"/>
  <c r="C16" i="5"/>
  <c r="C9" i="5"/>
  <c r="C34" i="5"/>
  <c r="C20" i="5"/>
  <c r="C10" i="5"/>
  <c r="C32" i="5"/>
  <c r="C25" i="5"/>
  <c r="C24" i="5"/>
  <c r="C14" i="5"/>
  <c r="C26" i="5"/>
  <c r="C7" i="5"/>
  <c r="C28" i="5"/>
  <c r="C5" i="5"/>
  <c r="C22" i="5"/>
  <c r="C15" i="5"/>
  <c r="C18" i="5"/>
  <c r="C13" i="5"/>
  <c r="G22" i="4"/>
  <c r="H22" i="4" s="1"/>
  <c r="G21" i="4"/>
  <c r="H21" i="4" s="1"/>
  <c r="G19" i="4"/>
  <c r="H19" i="4" s="1"/>
  <c r="G18" i="4"/>
  <c r="H18" i="4" s="1"/>
  <c r="E13" i="4"/>
  <c r="G12" i="4"/>
  <c r="H12" i="4" s="1"/>
  <c r="G11" i="4"/>
  <c r="H11" i="4" s="1"/>
  <c r="G10" i="4"/>
  <c r="H10" i="4" s="1"/>
  <c r="G9" i="4"/>
  <c r="H9" i="4" s="1"/>
  <c r="G8" i="4"/>
  <c r="H8" i="4" s="1"/>
  <c r="G6" i="4"/>
  <c r="H6" i="4" s="1"/>
  <c r="G5" i="4"/>
  <c r="H5" i="4" s="1"/>
  <c r="E20" i="4"/>
  <c r="E7" i="4"/>
  <c r="E4" i="4"/>
  <c r="M36" i="10" l="1"/>
  <c r="C36" i="8"/>
  <c r="CT20" i="4"/>
  <c r="J34" i="9" s="1"/>
  <c r="CW20" i="4"/>
  <c r="J35" i="9" s="1"/>
  <c r="CE20" i="4"/>
  <c r="J29" i="9" s="1"/>
  <c r="DC20" i="4"/>
  <c r="J37" i="9" s="1"/>
  <c r="CQ20" i="4"/>
  <c r="J33" i="9" s="1"/>
  <c r="CZ20" i="4"/>
  <c r="J36" i="9" s="1"/>
  <c r="CN20" i="4"/>
  <c r="J32" i="9" s="1"/>
  <c r="CB20" i="4"/>
  <c r="J28" i="9" s="1"/>
  <c r="CK20" i="4"/>
  <c r="J31" i="9" s="1"/>
  <c r="BY20" i="4"/>
  <c r="J27" i="9" s="1"/>
  <c r="BV20" i="4"/>
  <c r="J26" i="9" s="1"/>
  <c r="BS20" i="4"/>
  <c r="J25" i="9" s="1"/>
  <c r="BP20" i="4"/>
  <c r="J24" i="9" s="1"/>
  <c r="BM20" i="4"/>
  <c r="J23" i="9" s="1"/>
  <c r="BJ20" i="4"/>
  <c r="J22" i="9" s="1"/>
  <c r="T20" i="4"/>
  <c r="J8" i="9" s="1"/>
  <c r="Q20" i="4"/>
  <c r="J7" i="9" s="1"/>
  <c r="N20" i="4"/>
  <c r="J6" i="9" s="1"/>
  <c r="K20" i="4"/>
  <c r="J5" i="9" s="1"/>
  <c r="CH20" i="4"/>
  <c r="J30" i="9" s="1"/>
  <c r="BG20" i="4"/>
  <c r="J21" i="9" s="1"/>
  <c r="BD20" i="4"/>
  <c r="J20" i="9" s="1"/>
  <c r="BA20" i="4"/>
  <c r="J19" i="9" s="1"/>
  <c r="AX20" i="4"/>
  <c r="J18" i="9" s="1"/>
  <c r="AU20" i="4"/>
  <c r="J17" i="9" s="1"/>
  <c r="AR20" i="4"/>
  <c r="J16" i="9" s="1"/>
  <c r="AO20" i="4"/>
  <c r="J15" i="9" s="1"/>
  <c r="AL20" i="4"/>
  <c r="J14" i="9" s="1"/>
  <c r="AI20" i="4"/>
  <c r="J13" i="9" s="1"/>
  <c r="AF20" i="4"/>
  <c r="J12" i="9" s="1"/>
  <c r="AC20" i="4"/>
  <c r="J11" i="9" s="1"/>
  <c r="Z20" i="4"/>
  <c r="J10" i="9" s="1"/>
  <c r="W20" i="4"/>
  <c r="J9" i="9" s="1"/>
  <c r="BG13" i="4"/>
  <c r="H21" i="9" s="1"/>
  <c r="AR13" i="4"/>
  <c r="H16" i="9" s="1"/>
  <c r="CZ13" i="4"/>
  <c r="H36" i="9" s="1"/>
  <c r="AX13" i="4"/>
  <c r="H18" i="9" s="1"/>
  <c r="BA13" i="4"/>
  <c r="H19" i="9" s="1"/>
  <c r="BP13" i="4"/>
  <c r="H24" i="9" s="1"/>
  <c r="BV13" i="4"/>
  <c r="H26" i="9" s="1"/>
  <c r="CT13" i="4"/>
  <c r="H34" i="9" s="1"/>
  <c r="T13" i="4"/>
  <c r="H8" i="9" s="1"/>
  <c r="CB13" i="4"/>
  <c r="H28" i="9" s="1"/>
  <c r="CW13" i="4"/>
  <c r="H35" i="9" s="1"/>
  <c r="Z13" i="4"/>
  <c r="H10" i="9" s="1"/>
  <c r="CE13" i="4"/>
  <c r="H29" i="9" s="1"/>
  <c r="AC13" i="4"/>
  <c r="H11" i="9" s="1"/>
  <c r="BY13" i="4"/>
  <c r="H27" i="9" s="1"/>
  <c r="DC13" i="4"/>
  <c r="H37" i="9" s="1"/>
  <c r="AI13" i="4"/>
  <c r="H13" i="9" s="1"/>
  <c r="BD13" i="4"/>
  <c r="H20" i="9" s="1"/>
  <c r="Q13" i="4"/>
  <c r="H7" i="9" s="1"/>
  <c r="BS13" i="4"/>
  <c r="H25" i="9" s="1"/>
  <c r="W13" i="4"/>
  <c r="H9" i="9" s="1"/>
  <c r="CK13" i="4"/>
  <c r="H31" i="9" s="1"/>
  <c r="BJ13" i="4"/>
  <c r="H22" i="9" s="1"/>
  <c r="N13" i="4"/>
  <c r="H6" i="9" s="1"/>
  <c r="BM13" i="4"/>
  <c r="H23" i="9" s="1"/>
  <c r="CQ13" i="4"/>
  <c r="H33" i="9" s="1"/>
  <c r="AU13" i="4"/>
  <c r="H17" i="9" s="1"/>
  <c r="CN13" i="4"/>
  <c r="H32" i="9" s="1"/>
  <c r="AF13" i="4"/>
  <c r="H12" i="9" s="1"/>
  <c r="K13" i="4"/>
  <c r="H5" i="9" s="1"/>
  <c r="AO13" i="4"/>
  <c r="H15" i="9" s="1"/>
  <c r="CH13" i="4"/>
  <c r="H30" i="9" s="1"/>
  <c r="AL13" i="4"/>
  <c r="H14" i="9" s="1"/>
  <c r="Q4" i="4"/>
  <c r="CE4" i="4"/>
  <c r="D29" i="9" s="1"/>
  <c r="AO4" i="4"/>
  <c r="D15" i="9" s="1"/>
  <c r="AL4" i="4"/>
  <c r="D14" i="9" s="1"/>
  <c r="BD4" i="4"/>
  <c r="D20" i="9" s="1"/>
  <c r="N4" i="4"/>
  <c r="AX4" i="4"/>
  <c r="D18" i="9" s="1"/>
  <c r="CT4" i="4"/>
  <c r="D34" i="9" s="1"/>
  <c r="T4" i="4"/>
  <c r="D8" i="9" s="1"/>
  <c r="BP4" i="4"/>
  <c r="D24" i="9" s="1"/>
  <c r="CH4" i="4"/>
  <c r="D30" i="9" s="1"/>
  <c r="CQ4" i="4"/>
  <c r="D33" i="9" s="1"/>
  <c r="BG4" i="4"/>
  <c r="D21" i="9" s="1"/>
  <c r="AF4" i="4"/>
  <c r="D12" i="9" s="1"/>
  <c r="CZ4" i="4"/>
  <c r="D36" i="9" s="1"/>
  <c r="Z4" i="4"/>
  <c r="D10" i="9" s="1"/>
  <c r="BV4" i="4"/>
  <c r="D26" i="9" s="1"/>
  <c r="BJ4" i="4"/>
  <c r="D22" i="9" s="1"/>
  <c r="AR4" i="4"/>
  <c r="D16" i="9" s="1"/>
  <c r="CN4" i="4"/>
  <c r="D32" i="9" s="1"/>
  <c r="DC4" i="4"/>
  <c r="D37" i="9" s="1"/>
  <c r="CW4" i="4"/>
  <c r="D35" i="9" s="1"/>
  <c r="CK4" i="4"/>
  <c r="D31" i="9" s="1"/>
  <c r="BY4" i="4"/>
  <c r="D27" i="9" s="1"/>
  <c r="BS4" i="4"/>
  <c r="D25" i="9" s="1"/>
  <c r="BM4" i="4"/>
  <c r="D23" i="9" s="1"/>
  <c r="BA4" i="4"/>
  <c r="D19" i="9" s="1"/>
  <c r="AU4" i="4"/>
  <c r="D17" i="9" s="1"/>
  <c r="AI4" i="4"/>
  <c r="D13" i="9" s="1"/>
  <c r="AC4" i="4"/>
  <c r="D11" i="9" s="1"/>
  <c r="W4" i="4"/>
  <c r="D9" i="9" s="1"/>
  <c r="K4" i="4"/>
  <c r="D5" i="9" s="1"/>
  <c r="CB4" i="4"/>
  <c r="D28" i="9" s="1"/>
  <c r="T7" i="4"/>
  <c r="F8" i="9" s="1"/>
  <c r="BP7" i="4"/>
  <c r="F24" i="9" s="1"/>
  <c r="AC7" i="4"/>
  <c r="F11" i="9" s="1"/>
  <c r="BA7" i="4"/>
  <c r="F19" i="9" s="1"/>
  <c r="BY7" i="4"/>
  <c r="F27" i="9" s="1"/>
  <c r="K7" i="4"/>
  <c r="F5" i="9" s="1"/>
  <c r="W7" i="4"/>
  <c r="F9" i="9" s="1"/>
  <c r="AI7" i="4"/>
  <c r="F13" i="9" s="1"/>
  <c r="AU7" i="4"/>
  <c r="F17" i="9" s="1"/>
  <c r="BG7" i="4"/>
  <c r="F21" i="9" s="1"/>
  <c r="BS7" i="4"/>
  <c r="F25" i="9" s="1"/>
  <c r="CE7" i="4"/>
  <c r="F29" i="9" s="1"/>
  <c r="CQ7" i="4"/>
  <c r="F33" i="9" s="1"/>
  <c r="CW7" i="4"/>
  <c r="F35" i="9" s="1"/>
  <c r="DC7" i="4"/>
  <c r="F37" i="9" s="1"/>
  <c r="AR7" i="4"/>
  <c r="F16" i="9" s="1"/>
  <c r="CN7" i="4"/>
  <c r="F32" i="9" s="1"/>
  <c r="Q7" i="4"/>
  <c r="F7" i="9" s="1"/>
  <c r="AO7" i="4"/>
  <c r="F15" i="9" s="1"/>
  <c r="BM7" i="4"/>
  <c r="F23" i="9" s="1"/>
  <c r="CK7" i="4"/>
  <c r="F31" i="9" s="1"/>
  <c r="CZ7" i="4"/>
  <c r="F36" i="9" s="1"/>
  <c r="Z7" i="4"/>
  <c r="F10" i="9" s="1"/>
  <c r="N7" i="4"/>
  <c r="F6" i="9" s="1"/>
  <c r="AF7" i="4"/>
  <c r="F12" i="9" s="1"/>
  <c r="AL7" i="4"/>
  <c r="F14" i="9" s="1"/>
  <c r="BJ7" i="4"/>
  <c r="F22" i="9" s="1"/>
  <c r="CH7" i="4"/>
  <c r="F30" i="9" s="1"/>
  <c r="CB7" i="4"/>
  <c r="F28" i="9" s="1"/>
  <c r="BD7" i="4"/>
  <c r="F20" i="9" s="1"/>
  <c r="CT7" i="4"/>
  <c r="F34" i="9" s="1"/>
  <c r="BV7" i="4"/>
  <c r="F26" i="9" s="1"/>
  <c r="AX7" i="4"/>
  <c r="F18" i="9" s="1"/>
  <c r="D12" i="8"/>
  <c r="AF35" i="7"/>
  <c r="O12" i="10" s="1"/>
  <c r="O35" i="10"/>
  <c r="E35" i="8"/>
  <c r="CT35" i="7"/>
  <c r="N34" i="10"/>
  <c r="D34" i="8"/>
  <c r="O33" i="10"/>
  <c r="E33" i="8"/>
  <c r="O32" i="10"/>
  <c r="E32" i="8"/>
  <c r="O31" i="10"/>
  <c r="E31" i="8"/>
  <c r="CH35" i="7"/>
  <c r="N30" i="10"/>
  <c r="D30" i="8"/>
  <c r="O29" i="10"/>
  <c r="E29" i="8"/>
  <c r="CB35" i="7"/>
  <c r="N28" i="10"/>
  <c r="D28" i="8"/>
  <c r="O27" i="10"/>
  <c r="E27" i="8"/>
  <c r="BV35" i="7"/>
  <c r="N26" i="10"/>
  <c r="D26" i="8"/>
  <c r="O25" i="10"/>
  <c r="E25" i="8"/>
  <c r="BP35" i="7"/>
  <c r="N24" i="10"/>
  <c r="D24" i="8"/>
  <c r="O23" i="10"/>
  <c r="E23" i="8"/>
  <c r="BJ35" i="7"/>
  <c r="N22" i="10"/>
  <c r="D22" i="8"/>
  <c r="O21" i="10"/>
  <c r="E21" i="8"/>
  <c r="BD35" i="7"/>
  <c r="N20" i="10"/>
  <c r="D20" i="8"/>
  <c r="O19" i="10"/>
  <c r="E19" i="8"/>
  <c r="AX35" i="7"/>
  <c r="N18" i="10"/>
  <c r="D18" i="8"/>
  <c r="O17" i="10"/>
  <c r="E17" i="8"/>
  <c r="AR35" i="7"/>
  <c r="N16" i="10"/>
  <c r="D16" i="8"/>
  <c r="AO35" i="7"/>
  <c r="N15" i="10"/>
  <c r="D15" i="8"/>
  <c r="AL35" i="7"/>
  <c r="N14" i="10"/>
  <c r="D14" i="8"/>
  <c r="O13" i="10"/>
  <c r="E13" i="8"/>
  <c r="O11" i="10"/>
  <c r="E11" i="8"/>
  <c r="Z35" i="7"/>
  <c r="N10" i="10"/>
  <c r="D10" i="8"/>
  <c r="O9" i="10"/>
  <c r="E9" i="8"/>
  <c r="T35" i="7"/>
  <c r="N8" i="10"/>
  <c r="D8" i="8"/>
  <c r="O7" i="10"/>
  <c r="E7" i="8"/>
  <c r="N35" i="7"/>
  <c r="N6" i="10"/>
  <c r="D6" i="8"/>
  <c r="O5" i="10"/>
  <c r="E5" i="8"/>
  <c r="H35" i="7"/>
  <c r="N4" i="10"/>
  <c r="D4" i="8"/>
  <c r="G20" i="4"/>
  <c r="I4" i="9" s="1"/>
  <c r="I38" i="9" s="1"/>
  <c r="F35" i="4"/>
  <c r="O34" i="10" l="1"/>
  <c r="E34" i="8"/>
  <c r="D36" i="8"/>
  <c r="E36" i="8" s="1"/>
  <c r="N36" i="10"/>
  <c r="O36" i="10" s="1"/>
  <c r="G32" i="4"/>
  <c r="H32" i="4" s="1"/>
  <c r="D6" i="9"/>
  <c r="D7" i="9"/>
  <c r="E12" i="8"/>
  <c r="O30" i="10"/>
  <c r="E30" i="8"/>
  <c r="O28" i="10"/>
  <c r="E28" i="8"/>
  <c r="O26" i="10"/>
  <c r="E26" i="8"/>
  <c r="O24" i="10"/>
  <c r="E24" i="8"/>
  <c r="O22" i="10"/>
  <c r="E22" i="8"/>
  <c r="O20" i="10"/>
  <c r="E20" i="8"/>
  <c r="O18" i="10"/>
  <c r="E18" i="8"/>
  <c r="O16" i="10"/>
  <c r="E16" i="8"/>
  <c r="O15" i="10"/>
  <c r="E15" i="8"/>
  <c r="O14" i="10"/>
  <c r="E14" i="8"/>
  <c r="O10" i="10"/>
  <c r="E10" i="8"/>
  <c r="O8" i="10"/>
  <c r="E8" i="8"/>
  <c r="O6" i="10"/>
  <c r="E6" i="8"/>
  <c r="O4" i="10"/>
  <c r="E4" i="8"/>
  <c r="H20" i="4"/>
  <c r="J4" i="9" s="1"/>
  <c r="J38" i="9" s="1"/>
  <c r="E27" i="4"/>
  <c r="DC27" i="4" l="1"/>
  <c r="L37" i="9" s="1"/>
  <c r="CW27" i="4"/>
  <c r="L35" i="9" s="1"/>
  <c r="CQ27" i="4"/>
  <c r="L33" i="9" s="1"/>
  <c r="Q27" i="4"/>
  <c r="L7" i="9" s="1"/>
  <c r="AC27" i="4"/>
  <c r="L11" i="9" s="1"/>
  <c r="AO27" i="4"/>
  <c r="L15" i="9" s="1"/>
  <c r="BA27" i="4"/>
  <c r="L19" i="9" s="1"/>
  <c r="BM27" i="4"/>
  <c r="L23" i="9" s="1"/>
  <c r="BY27" i="4"/>
  <c r="L27" i="9" s="1"/>
  <c r="CK27" i="4"/>
  <c r="L31" i="9" s="1"/>
  <c r="K27" i="4"/>
  <c r="L5" i="9" s="1"/>
  <c r="W27" i="4"/>
  <c r="L9" i="9" s="1"/>
  <c r="AI27" i="4"/>
  <c r="L13" i="9" s="1"/>
  <c r="AU27" i="4"/>
  <c r="L17" i="9" s="1"/>
  <c r="BG27" i="4"/>
  <c r="L21" i="9" s="1"/>
  <c r="BS27" i="4"/>
  <c r="L25" i="9" s="1"/>
  <c r="CE27" i="4"/>
  <c r="L29" i="9" s="1"/>
  <c r="CB27" i="4"/>
  <c r="L28" i="9" s="1"/>
  <c r="AR27" i="4"/>
  <c r="L16" i="9" s="1"/>
  <c r="CZ27" i="4"/>
  <c r="L36" i="9" s="1"/>
  <c r="CN27" i="4"/>
  <c r="L32" i="9" s="1"/>
  <c r="BP27" i="4"/>
  <c r="L24" i="9" s="1"/>
  <c r="BD27" i="4"/>
  <c r="L20" i="9" s="1"/>
  <c r="AF27" i="4"/>
  <c r="L12" i="9" s="1"/>
  <c r="T27" i="4"/>
  <c r="L8" i="9" s="1"/>
  <c r="CT27" i="4"/>
  <c r="L34" i="9" s="1"/>
  <c r="CH27" i="4"/>
  <c r="L30" i="9" s="1"/>
  <c r="BV27" i="4"/>
  <c r="L26" i="9" s="1"/>
  <c r="BJ27" i="4"/>
  <c r="L22" i="9" s="1"/>
  <c r="AX27" i="4"/>
  <c r="L18" i="9" s="1"/>
  <c r="AL27" i="4"/>
  <c r="L14" i="9" s="1"/>
  <c r="Z27" i="4"/>
  <c r="L10" i="9" s="1"/>
  <c r="N27" i="4"/>
  <c r="L6" i="9" s="1"/>
  <c r="G27" i="4"/>
  <c r="H27" i="4" s="1"/>
  <c r="K4" i="9" l="1"/>
  <c r="K38" i="9" s="1"/>
  <c r="L4" i="9"/>
  <c r="L38" i="9" s="1"/>
  <c r="G13" i="4"/>
  <c r="G4" i="9" l="1"/>
  <c r="G38" i="9" s="1"/>
  <c r="H13" i="4"/>
  <c r="H4" i="9" s="1"/>
  <c r="H38" i="9" s="1"/>
  <c r="G7" i="4"/>
  <c r="E4" i="9" l="1"/>
  <c r="E38" i="9" s="1"/>
  <c r="H7" i="4"/>
  <c r="F4" i="9" s="1"/>
  <c r="F38" i="9" s="1"/>
  <c r="G4" i="4"/>
  <c r="E37" i="4"/>
  <c r="CW37" i="4" l="1"/>
  <c r="CH37" i="4"/>
  <c r="DC37" i="4"/>
  <c r="CE37" i="4"/>
  <c r="BY37" i="4"/>
  <c r="BG37" i="4"/>
  <c r="AF37" i="4"/>
  <c r="AC37" i="4"/>
  <c r="CQ37" i="4"/>
  <c r="BM37" i="4"/>
  <c r="AU37" i="4"/>
  <c r="CK37" i="4"/>
  <c r="N37" i="4"/>
  <c r="T37" i="4"/>
  <c r="BA37" i="4"/>
  <c r="CZ37" i="4"/>
  <c r="AR37" i="4"/>
  <c r="W37" i="4"/>
  <c r="CT37" i="4"/>
  <c r="BD37" i="4"/>
  <c r="Z37" i="4"/>
  <c r="CN37" i="4"/>
  <c r="BS37" i="4"/>
  <c r="BP37" i="4"/>
  <c r="AL37" i="4"/>
  <c r="BV37" i="4"/>
  <c r="Q37" i="4"/>
  <c r="CB37" i="4"/>
  <c r="K37" i="4"/>
  <c r="D5" i="5" s="1"/>
  <c r="BJ37" i="4"/>
  <c r="AO37" i="4"/>
  <c r="AX37" i="4"/>
  <c r="AI37" i="4"/>
  <c r="C4" i="9"/>
  <c r="C38" i="9" s="1"/>
  <c r="H4" i="4"/>
  <c r="D4" i="9" s="1"/>
  <c r="D38" i="9" s="1"/>
  <c r="G37" i="4"/>
  <c r="N18" i="9" l="1"/>
  <c r="AX38" i="4"/>
  <c r="O18" i="9" s="1"/>
  <c r="N22" i="9"/>
  <c r="BJ38" i="4"/>
  <c r="O22" i="9" s="1"/>
  <c r="N28" i="9"/>
  <c r="CB38" i="4"/>
  <c r="O28" i="9" s="1"/>
  <c r="N26" i="9"/>
  <c r="BV38" i="4"/>
  <c r="O26" i="9" s="1"/>
  <c r="N24" i="9"/>
  <c r="BP38" i="4"/>
  <c r="O24" i="9" s="1"/>
  <c r="N32" i="9"/>
  <c r="CN38" i="4"/>
  <c r="O32" i="9" s="1"/>
  <c r="N20" i="9"/>
  <c r="BD38" i="4"/>
  <c r="O20" i="9" s="1"/>
  <c r="N9" i="9"/>
  <c r="W38" i="4"/>
  <c r="O9" i="9" s="1"/>
  <c r="N36" i="9"/>
  <c r="CZ38" i="4"/>
  <c r="O36" i="9" s="1"/>
  <c r="T38" i="4"/>
  <c r="O8" i="9" s="1"/>
  <c r="N8" i="9"/>
  <c r="N31" i="9"/>
  <c r="CK38" i="4"/>
  <c r="O31" i="9" s="1"/>
  <c r="BM38" i="4"/>
  <c r="O23" i="9" s="1"/>
  <c r="N23" i="9"/>
  <c r="N11" i="9"/>
  <c r="AC38" i="4"/>
  <c r="O11" i="9" s="1"/>
  <c r="N21" i="9"/>
  <c r="BG38" i="4"/>
  <c r="O21" i="9" s="1"/>
  <c r="N29" i="9"/>
  <c r="CE38" i="4"/>
  <c r="O29" i="9" s="1"/>
  <c r="N30" i="9"/>
  <c r="CH38" i="4"/>
  <c r="O30" i="9" s="1"/>
  <c r="N13" i="9"/>
  <c r="AI38" i="4"/>
  <c r="O13" i="9" s="1"/>
  <c r="N15" i="9"/>
  <c r="AO38" i="4"/>
  <c r="O15" i="9" s="1"/>
  <c r="N5" i="9"/>
  <c r="K38" i="4"/>
  <c r="O5" i="9" s="1"/>
  <c r="N7" i="9"/>
  <c r="Q38" i="4"/>
  <c r="O7" i="9" s="1"/>
  <c r="N14" i="9"/>
  <c r="AL38" i="4"/>
  <c r="O14" i="9" s="1"/>
  <c r="N25" i="9"/>
  <c r="BS38" i="4"/>
  <c r="O25" i="9" s="1"/>
  <c r="N10" i="9"/>
  <c r="Z38" i="4"/>
  <c r="O10" i="9" s="1"/>
  <c r="N34" i="9"/>
  <c r="CT38" i="4"/>
  <c r="O34" i="9" s="1"/>
  <c r="N16" i="9"/>
  <c r="AR38" i="4"/>
  <c r="O16" i="9" s="1"/>
  <c r="N19" i="9"/>
  <c r="BA38" i="4"/>
  <c r="O19" i="9" s="1"/>
  <c r="N38" i="4"/>
  <c r="O6" i="9" s="1"/>
  <c r="N6" i="9"/>
  <c r="N17" i="9"/>
  <c r="AU38" i="4"/>
  <c r="O17" i="9" s="1"/>
  <c r="N33" i="9"/>
  <c r="CQ38" i="4"/>
  <c r="O33" i="9" s="1"/>
  <c r="N12" i="9"/>
  <c r="AF38" i="4"/>
  <c r="O12" i="9" s="1"/>
  <c r="N27" i="9"/>
  <c r="BY38" i="4"/>
  <c r="O27" i="9" s="1"/>
  <c r="N37" i="9"/>
  <c r="DC38" i="4"/>
  <c r="O37" i="9" s="1"/>
  <c r="N35" i="9"/>
  <c r="CW38" i="4"/>
  <c r="O35" i="9" s="1"/>
  <c r="H37" i="4"/>
  <c r="M4" i="9"/>
  <c r="M38" i="9" s="1"/>
  <c r="C4" i="5"/>
  <c r="C38" i="5" s="1"/>
  <c r="D6" i="5"/>
  <c r="E5" i="5" l="1"/>
  <c r="N4" i="9"/>
  <c r="N38" i="9" s="1"/>
  <c r="O38" i="9" s="1"/>
  <c r="H38" i="4"/>
  <c r="D4" i="5"/>
  <c r="E6" i="5"/>
  <c r="D7" i="5"/>
  <c r="O4" i="9" l="1"/>
  <c r="E4" i="5"/>
  <c r="E7" i="5"/>
  <c r="D8" i="5"/>
  <c r="E8" i="5" l="1"/>
  <c r="D9" i="5"/>
  <c r="E9" i="5" l="1"/>
  <c r="D10" i="5"/>
  <c r="E10" i="5" l="1"/>
  <c r="D11" i="5"/>
  <c r="E11" i="5" l="1"/>
  <c r="D12" i="5"/>
  <c r="E12" i="5" l="1"/>
  <c r="D13" i="5"/>
  <c r="E13" i="5" l="1"/>
  <c r="D14" i="5"/>
  <c r="E14" i="5" l="1"/>
  <c r="D15" i="5"/>
  <c r="E15" i="5" l="1"/>
  <c r="D16" i="5"/>
  <c r="E16" i="5" l="1"/>
  <c r="D17" i="5"/>
  <c r="E17" i="5" l="1"/>
  <c r="D18" i="5"/>
  <c r="E18" i="5" l="1"/>
  <c r="D19" i="5"/>
  <c r="E19" i="5" l="1"/>
  <c r="D20" i="5"/>
  <c r="E20" i="5" l="1"/>
  <c r="D21" i="5"/>
  <c r="E21" i="5" l="1"/>
  <c r="D22" i="5"/>
  <c r="E22" i="5" l="1"/>
  <c r="D23" i="5"/>
  <c r="E23" i="5" l="1"/>
  <c r="D24" i="5"/>
  <c r="E24" i="5" l="1"/>
  <c r="D25" i="5"/>
  <c r="E25" i="5" l="1"/>
  <c r="D26" i="5"/>
  <c r="E26" i="5" l="1"/>
  <c r="D27" i="5"/>
  <c r="E27" i="5" l="1"/>
  <c r="D28" i="5"/>
  <c r="E28" i="5" l="1"/>
  <c r="D29" i="5"/>
  <c r="E29" i="5" l="1"/>
  <c r="D30" i="5"/>
  <c r="E30" i="5" l="1"/>
  <c r="D31" i="5"/>
  <c r="E31" i="5" l="1"/>
  <c r="D32" i="5"/>
  <c r="E32" i="5" l="1"/>
  <c r="D33" i="5"/>
  <c r="E33" i="5" l="1"/>
  <c r="D34" i="5"/>
  <c r="E34" i="5" l="1"/>
  <c r="D35" i="5"/>
  <c r="E35" i="5" l="1"/>
  <c r="D36" i="5"/>
  <c r="E36" i="5" l="1"/>
  <c r="E37" i="5" l="1"/>
  <c r="D37" i="5"/>
  <c r="D38" i="5" s="1"/>
  <c r="E38" i="5" s="1"/>
</calcChain>
</file>

<file path=xl/sharedStrings.xml><?xml version="1.0" encoding="utf-8"?>
<sst xmlns="http://schemas.openxmlformats.org/spreadsheetml/2006/main" count="1665" uniqueCount="193">
  <si>
    <t>2.2.</t>
  </si>
  <si>
    <t>2.3.</t>
  </si>
  <si>
    <t>2.4.</t>
  </si>
  <si>
    <t>2.5.</t>
  </si>
  <si>
    <t>2.6.</t>
  </si>
  <si>
    <t>2.7.</t>
  </si>
  <si>
    <t>2.8.</t>
  </si>
  <si>
    <t>2.9.</t>
  </si>
  <si>
    <t>2.10.</t>
  </si>
  <si>
    <t>2.11.</t>
  </si>
  <si>
    <t>2.12.</t>
  </si>
  <si>
    <t>2.13.</t>
  </si>
  <si>
    <t>2.14.</t>
  </si>
  <si>
    <t>Доля заявлений на получение образовательных услуг, поданных через ЕПГУ, от общего количества заявлений на получение образовательных услуг</t>
  </si>
  <si>
    <t>№</t>
  </si>
  <si>
    <t>Критерий</t>
  </si>
  <si>
    <t>Работа с Единым порталом государственных и муниципальных услуг</t>
  </si>
  <si>
    <t>Источник данных</t>
  </si>
  <si>
    <t>Значение</t>
  </si>
  <si>
    <t>Процент</t>
  </si>
  <si>
    <t>1.</t>
  </si>
  <si>
    <t>2.1.</t>
  </si>
  <si>
    <t>Сайт образотельной организции</t>
  </si>
  <si>
    <t>Мероприятия, организованные образовательной организацией по информированию родителей (законных представителей) о возможностях получения образовательных услуг в электронной форме через Единый портал государственных и муниципальных услуг (далее ЕПГУ), с публикацией информации о них в сети "Интернет"</t>
  </si>
  <si>
    <t>Максимальный балл</t>
  </si>
  <si>
    <t>На сайте образовательной организации посчитать количество работающих ссылок на мероприятия, организованные образовательной организацией по информированию родителей о возможностях получения образовательных услуг в электронной форме через Единый портал государственных и муниципальных услуг (учитываются мероприятия за отчетный календарный год)</t>
  </si>
  <si>
    <t>ЦОП ХМАО-Югры
(сведения о поданных заявлениях)</t>
  </si>
  <si>
    <t>ЦОП ХМАО-Югры</t>
  </si>
  <si>
    <t>-</t>
  </si>
  <si>
    <t>2.</t>
  </si>
  <si>
    <t>Использование реcурсов государственной информационной системы «Цифровая образовательная платформа Ханты-Мансийского автономного округа - Югры</t>
  </si>
  <si>
    <t>ЦОП ХМАО-Югры создать отчет сведения о поданных заявлениях и ввести значение показателя из столбца "Доля заявлений, поданных через портал ГУ, от общего количества (%)"</t>
  </si>
  <si>
    <t>Рейтинг активности участников образовательного процесса в системе ЦОП ХМАО-Югры</t>
  </si>
  <si>
    <t>3.</t>
  </si>
  <si>
    <t>Обеспечение информационной открытости образовательной организации</t>
  </si>
  <si>
    <t>2.15.</t>
  </si>
  <si>
    <t>2.16.</t>
  </si>
  <si>
    <t>Обеспечение функционирования на сайте образовательной организации раздела «Обращения граждан» с функционалом личного кабинета заявителя</t>
  </si>
  <si>
    <t>Мониторинг информационной наполняемости сайтов образовательных организаций в соответствии с ФЗ РФ</t>
  </si>
  <si>
    <t>4.</t>
  </si>
  <si>
    <t>Совершенствование цифровой среды образовательной организации</t>
  </si>
  <si>
    <t>Обучение в комфортной цифровой среде</t>
  </si>
  <si>
    <t>Мониторинг "Оснащенность общеобразовательных организаций оборудованием в соответствии с современными требованиями"</t>
  </si>
  <si>
    <t>2.17.</t>
  </si>
  <si>
    <t>5.</t>
  </si>
  <si>
    <t>Работа в муниципальном информационной системе электронного документооборота администрации города Нижневартовска</t>
  </si>
  <si>
    <t>Количество исходящих писем образовательной организации, зарегистрированных в МИС ЭД</t>
  </si>
  <si>
    <t>Количество документов. подписанных усиленной квалифицированной электронной подписью, от общего количества исходящих документов образовательной организации, зарегистрированных в МИС ЭД</t>
  </si>
  <si>
    <t>Количество входящих писем из организаций, не включенных в МИС ЭД, и зарегистрированных образовательной организацией в МИС ЭД</t>
  </si>
  <si>
    <t>Количество пользователей, работающих в МИС ЭД</t>
  </si>
  <si>
    <t>МИС ЭД</t>
  </si>
  <si>
    <t>Комментарий</t>
  </si>
  <si>
    <t>Для определения значения данного показателя, необходимо ввести значения:</t>
  </si>
  <si>
    <t>1. Общее количество пользователей административно-управленческого аппарата (руководитель, делопроизводитель, заместители руководителя)</t>
  </si>
  <si>
    <t>2. Фактическое количество пользователей административно-управленческого аппарата, которые работают в МИС ЭД</t>
  </si>
  <si>
    <t>С помощью поиска определить количество исходящих писем образовательной организации, зарегистрированных в МИС ЭД за период с 1 января по 31 декабря предыдущего года</t>
  </si>
  <si>
    <t>Далее по формуле определяется % соотношение фактического количества документов с электронной подписью</t>
  </si>
  <si>
    <t>С помощью поиска определить количество входящих писем  из организаций, не включенных в МИС ЭД, и зарегистрированных образовательной организацией в МИС ЭД за период с 1 января по 31 декабря предыдущего года</t>
  </si>
  <si>
    <t>Уровень цифровой трансформации:</t>
  </si>
  <si>
    <t>Итого:</t>
  </si>
  <si>
    <t>1. Общее количество исходящих документов</t>
  </si>
  <si>
    <t>2. Количество исходящих документов,  подписанных электронной подписью</t>
  </si>
  <si>
    <t>Доля учителей образовательной организации, зарегистрированных в системе ЦОП ХМАО – Югры</t>
  </si>
  <si>
    <t>Доля родителей (законных представителей), зарегистрированных в системе ЦОП ХМАО-Югры</t>
  </si>
  <si>
    <t>Доля обучающихся, зарегистрированных в системе ЦОП ХМАО – Югры</t>
  </si>
  <si>
    <t>Количество обращений в системе ЦОП ХМАО – Югры через федеральную государственную информационную систему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 (далее – ЕСИА)</t>
  </si>
  <si>
    <t>Участие в онлайн конкурсах и конференциях</t>
  </si>
  <si>
    <t>Образовательная организация</t>
  </si>
  <si>
    <t>Использование электронных библиотек</t>
  </si>
  <si>
    <t>Повышение квалификации руководящих и педагогических работников образовательной организации</t>
  </si>
  <si>
    <t>Наличие скана договора (соглашения) на использование электронной библиотеки</t>
  </si>
  <si>
    <t>1. Наличие хотя бы одного диплома (сертификата) международного уровня (0 - нет, 1 - да)</t>
  </si>
  <si>
    <t>2. Наличие хотя бы одного диплома (сертификата) федерального уровня (0 - нет, 1 - да)</t>
  </si>
  <si>
    <t>3. Наличие хотя бы одного диплома (сертификата) регионального уровня (0 - нет, 1 - да)</t>
  </si>
  <si>
    <t>Далее по формуле определяется доля руководящих и педагогических работников, прошедших КПК в 2022 году</t>
  </si>
  <si>
    <t>1. Всего руководящих и педагогических работников</t>
  </si>
  <si>
    <t>2. Всего руководящих и педагогических работников прошедших КПК</t>
  </si>
  <si>
    <t>Скачать файл отчет ЦОП на ресурсе "Дистанционный методический сервис центра развития образования" (http://moodle.edu-nv.ru) в разделе "Цифровая трансформация образования" и найти значение показателя для образовательной организации</t>
  </si>
  <si>
    <t>В мониторинге за 2 полугодие предыдущего года взять значение уровня оснащенности образовательной организации
Итоги размещены на ресурсе "Дистанционный методический сервис центра развития образования" (http://moodle.edu-nv.ru) в разделе "Мониторинги" - "Мониторинг оснащенности ОУ"</t>
  </si>
  <si>
    <t>В мониторинге за 4 квартал 2022 года взять итоговое значение наполняемости сайта
Итоги размещены на ресурсе "Дистанционный методический сервис центра развития образования" (http://moodle.edu-nv.ru) в разделе "Мониторинги" - "Мониторинг сайтов ФЗ"</t>
  </si>
  <si>
    <t>В мониторинге за 4 квартал 2022 года взять  значение показателя "Наличие раздела "Обращение граждан" с функционалом личного кабинета заявителя"
Итоги размещены на ресурсе "Дистанционный методический сервис центра развития образования" (http://moodle.edu-nv.ru) в разделе "Мониторинги" - "Мониторинг сайтов ФЗ"</t>
  </si>
  <si>
    <t>Наименование образовательной организации</t>
  </si>
  <si>
    <t>Баллы</t>
  </si>
  <si>
    <t>Среднее значение:</t>
  </si>
  <si>
    <t>Кол-во 
баллов</t>
  </si>
  <si>
    <t>МБОУ «Лицей»</t>
  </si>
  <si>
    <t>МБОУ «Лицей №1 им. А.С. Пушкина»</t>
  </si>
  <si>
    <t>МБОУ «Лицей №1 им. 
А.С. Пушкина»</t>
  </si>
  <si>
    <r>
      <t xml:space="preserve">ЭКСПЕРТНЫЙ ЛИСТ
</t>
    </r>
    <r>
      <rPr>
        <b/>
        <u/>
        <sz val="8"/>
        <color theme="1"/>
        <rFont val="Calibri"/>
        <family val="2"/>
        <charset val="204"/>
        <scheme val="minor"/>
      </rPr>
      <t>Конкурс:</t>
    </r>
    <r>
      <rPr>
        <b/>
        <sz val="8"/>
        <color theme="1"/>
        <rFont val="Calibri"/>
        <family val="2"/>
        <charset val="204"/>
        <scheme val="minor"/>
      </rPr>
      <t xml:space="preserve"> "Лучшая образовательная организация города Нижневартовска в сфере цифровой трансформации"
</t>
    </r>
    <r>
      <rPr>
        <b/>
        <u/>
        <sz val="8"/>
        <color theme="1"/>
        <rFont val="Calibri"/>
        <family val="2"/>
        <charset val="204"/>
        <scheme val="minor"/>
      </rPr>
      <t>Номинация:</t>
    </r>
    <r>
      <rPr>
        <b/>
        <sz val="8"/>
        <color theme="1"/>
        <rFont val="Calibri"/>
        <family val="2"/>
        <charset val="204"/>
        <scheme val="minor"/>
      </rPr>
      <t xml:space="preserve"> "Лучшая общеобразовательная организация в сфере цифровой трансформации"</t>
    </r>
  </si>
  <si>
    <t>Уровень информационной наполняемости сайтов образовательных организаций в соответствии с Федеральным законом "Об образовании в Российской Федерации</t>
  </si>
  <si>
    <t>Уровень ЦТ</t>
  </si>
  <si>
    <t>1.1.</t>
  </si>
  <si>
    <t>1.2.</t>
  </si>
  <si>
    <t>1.3.</t>
  </si>
  <si>
    <t>Корректность заполнения (внесения) информации (сведений) в государственную информационную систему "Цифровая образовательная платформа Ханты-Мансийского автономного округа – Югры" (далее – система ЦОП ХМАО – Югры) о воспитанниках дошкольной образовательной организации в соответствии с утвержденным муниципальным заданием</t>
  </si>
  <si>
    <t>1.4.</t>
  </si>
  <si>
    <t>Доля родителей (законных представителей), зарегистрированных в системе ЦОП ХМАО – Югры, от общего количества родителей (законных представителей) воспитанников дошкольной образовательной организации</t>
  </si>
  <si>
    <r>
      <t xml:space="preserve">ЭКСПЕРТНЫЙ ЛИСТ
</t>
    </r>
    <r>
      <rPr>
        <b/>
        <u/>
        <sz val="8"/>
        <color theme="1"/>
        <rFont val="Calibri"/>
        <family val="2"/>
        <charset val="204"/>
        <scheme val="minor"/>
      </rPr>
      <t>Конкурс:</t>
    </r>
    <r>
      <rPr>
        <b/>
        <sz val="8"/>
        <color theme="1"/>
        <rFont val="Calibri"/>
        <family val="2"/>
        <charset val="204"/>
        <scheme val="minor"/>
      </rPr>
      <t xml:space="preserve"> "Лучшая образовательная организация города Нижневартовска в сфере цифровой трансформации"
</t>
    </r>
    <r>
      <rPr>
        <b/>
        <u/>
        <sz val="8"/>
        <color theme="1"/>
        <rFont val="Calibri"/>
        <family val="2"/>
        <charset val="204"/>
        <scheme val="minor"/>
      </rPr>
      <t>Номинация:</t>
    </r>
    <r>
      <rPr>
        <b/>
        <sz val="8"/>
        <color theme="1"/>
        <rFont val="Calibri"/>
        <family val="2"/>
        <charset val="204"/>
        <scheme val="minor"/>
      </rPr>
      <t xml:space="preserve"> "Лучшая дошкольная образовательная организация в сфере цифровой трансформации"</t>
    </r>
  </si>
  <si>
    <t>Отчет в системе ЦОП ХМАО – Югры (дошкольный отдел)</t>
  </si>
  <si>
    <t>Отчет в ФГИС-ДДО (скрин с программы) (дошкольный отдел)
В ячейке казать количество ошибок</t>
  </si>
  <si>
    <t>1.5.</t>
  </si>
  <si>
    <t xml:space="preserve">Количество (доля) пользователей, работающих в муниципальной информационной системе электронного документооборота администрации города Нижневартовска </t>
  </si>
  <si>
    <t>1.6.</t>
  </si>
  <si>
    <t>Доля документов, подписанных усиленной квалифицированной электронной подписью, от общего количества исходящих документов образовательной организации, зарегистрированных в МИС ЭД</t>
  </si>
  <si>
    <t>1.7.</t>
  </si>
  <si>
    <t>1.8.</t>
  </si>
  <si>
    <t>1.9.</t>
  </si>
  <si>
    <t>1.10.</t>
  </si>
  <si>
    <t>1.11.</t>
  </si>
  <si>
    <t>Итоги мониторинга "Оснащенность интерактивным оборудованием дошкольных образовательных организаций" (дошкольный отдел)</t>
  </si>
  <si>
    <t>Мониторинг "Оснащенность интерактивным оборудованием дошкольных образовательных организаций"</t>
  </si>
  <si>
    <t>1.12.</t>
  </si>
  <si>
    <t>1.13.</t>
  </si>
  <si>
    <t>1.14.</t>
  </si>
  <si>
    <t>МАДОУ г. Нижневартовска ДС №32 «Брусничка»</t>
  </si>
  <si>
    <t>МАДОУ г. Нижневартовска ДС №49 «Родничок»</t>
  </si>
  <si>
    <t>МАДОУ г. Нижневартовска ДС №52 «Самолетик»</t>
  </si>
  <si>
    <t>МАДОУ г. Нижневартовска ДС №66 «Забавушка»</t>
  </si>
  <si>
    <t>МАДОУ г. Нижневартовска ДС №68 «Ромашка»</t>
  </si>
  <si>
    <t>(МАДОУ г. Нижневартовска ДС №71 «Радость»</t>
  </si>
  <si>
    <t>МАДОУ г. Нижневартовска ДС №77 «Эрудит»</t>
  </si>
  <si>
    <t>МАДОУ г. Нижневартовска ДС №80 «Светлячок»</t>
  </si>
  <si>
    <t>МАДОУ г. Нижневартовска ДС №86 «Былинушка»</t>
  </si>
  <si>
    <t>МАДОУ г. Нижневартовска ДС №90 «Айболит»</t>
  </si>
  <si>
    <t>МАДОУ г.Нижневартовска ДС №4 «Сказка»</t>
  </si>
  <si>
    <t>МАДОУ г.Нижневартовска ДС №5 «Мечта»</t>
  </si>
  <si>
    <t>МБДОУ ДС №7 «Жар-птица»</t>
  </si>
  <si>
    <t>МБДОУ ДС №9 «Малахитовая шкатулка»</t>
  </si>
  <si>
    <t>МАДОУ г. Нижневартовска ДС №10 «Белочка»</t>
  </si>
  <si>
    <t>МАДОУ г. Нижневартовска ДС №15 «Солнышко»</t>
  </si>
  <si>
    <t>МАДОУ г. Нижневартовска ДС №17 «Ладушки»</t>
  </si>
  <si>
    <t>МАДОУ г. Нижневартовска ДС №21 «Звездочка»</t>
  </si>
  <si>
    <t>МАДОУ г. Нижневартовска ДС №25 «Семицветик»</t>
  </si>
  <si>
    <t>МБДОУ ДС №27 «Филиппок»</t>
  </si>
  <si>
    <t>МАДОУ г. Нижневартовска  ДС №29 «Ёлочка»</t>
  </si>
  <si>
    <t>МБДОУ ДС №31 «Медвежонок»</t>
  </si>
  <si>
    <t>МАДОУ г. Нижневартовска ДС №37 «Дружная семейка»</t>
  </si>
  <si>
    <t>МАДОУ г. Нижневартовска ДС №38 «Домовёнок»</t>
  </si>
  <si>
    <t>МАДОУ г. Нижневартовска ДС №40 «Золотая рыбка»</t>
  </si>
  <si>
    <t>МАДОУ г. Нижневартовска ДС №41 «Росинка»</t>
  </si>
  <si>
    <t>МАДОУ г. Нижневартовска ДС №44 «Золотой ключик»</t>
  </si>
  <si>
    <t>МБДОУ ДС №47 «Успех»</t>
  </si>
  <si>
    <t>МБДОУ ДС №56 «Северяночка»</t>
  </si>
  <si>
    <t>МАДОУ г. Нижневартовска ДС №62 «Журавушка»</t>
  </si>
  <si>
    <t>МБДОУ ДС №67 «Умка»</t>
  </si>
  <si>
    <t>МАДОУ г. Нижневартовска ДС №69 «Светофорчик»</t>
  </si>
  <si>
    <t>МБОУ «СШ №1 им. 
А.В. Войналовича»</t>
  </si>
  <si>
    <t>МБОУ «СШ №2 – многопрофильная им. 
Е.И. Куропаткина»</t>
  </si>
  <si>
    <t>МБОУ «СШ №3»</t>
  </si>
  <si>
    <t>МБОУ «СШ №5»</t>
  </si>
  <si>
    <t>МБОУ «СШ №6»</t>
  </si>
  <si>
    <t>МБОУ «СШ №7»</t>
  </si>
  <si>
    <t>МБОУ «СШ №8»</t>
  </si>
  <si>
    <t>МБОУ «СШ №9 с УИОП»</t>
  </si>
  <si>
    <t>МБОУ «СШ №10»</t>
  </si>
  <si>
    <t>МБОУ «СШ №11»</t>
  </si>
  <si>
    <t>МБОУ «СШ №12»</t>
  </si>
  <si>
    <t>МБОУ «СШ №13»</t>
  </si>
  <si>
    <t>МБОУ «СШ №14»</t>
  </si>
  <si>
    <t>МБОУ «СШ №15 им. сержанта И.А. Василенко»</t>
  </si>
  <si>
    <t>МБОУ «СШ №17»</t>
  </si>
  <si>
    <t>МБОУ «СШ №18»</t>
  </si>
  <si>
    <t>МБОУ «СШ №19»</t>
  </si>
  <si>
    <t>МБОУ «СШ №21 им. В.Овсянникова-Заярского»</t>
  </si>
  <si>
    <t>МБОУ «СШ №22»</t>
  </si>
  <si>
    <t>МБОУ «СШ №23 с УИИЯ»</t>
  </si>
  <si>
    <t>МБОУ «СШ №25»</t>
  </si>
  <si>
    <t>МБОУ «СШ №29»</t>
  </si>
  <si>
    <t>МБОУ «СШ №30 с УИОП»</t>
  </si>
  <si>
    <t>МБОУ «СШ №31 с УИП ХЭП»</t>
  </si>
  <si>
    <t>МБОУ «СШ №32»</t>
  </si>
  <si>
    <t>МБОУ «СШ №34»</t>
  </si>
  <si>
    <t>МБОУ «СШ №40»</t>
  </si>
  <si>
    <t>МБОУ «СШ №42»</t>
  </si>
  <si>
    <t>МБОУ «СШ №43»</t>
  </si>
  <si>
    <t>МБОУ «Гимназия №1»</t>
  </si>
  <si>
    <t>МБОУ «Гимназия №2»</t>
  </si>
  <si>
    <t>МБОУ «Лицей №2»</t>
  </si>
  <si>
    <t>МБОУ «СШ №1 им. А.В. Войналовича»</t>
  </si>
  <si>
    <t>МБОУ «СШ №2 – многопрофильная им. Е.И. Куропаткина»</t>
  </si>
  <si>
    <t>Раздел 1</t>
  </si>
  <si>
    <t>Раздел 2</t>
  </si>
  <si>
    <t>Раздел 3</t>
  </si>
  <si>
    <t>Раздел 4</t>
  </si>
  <si>
    <t>Раздел 5</t>
  </si>
  <si>
    <t>Итого</t>
  </si>
  <si>
    <r>
      <t xml:space="preserve">СВОДНАЯ ВЕДОМОСТЬ
</t>
    </r>
    <r>
      <rPr>
        <b/>
        <u/>
        <sz val="8"/>
        <color theme="1"/>
        <rFont val="Calibri"/>
        <family val="2"/>
        <charset val="204"/>
        <scheme val="minor"/>
      </rPr>
      <t>Конкурс:</t>
    </r>
    <r>
      <rPr>
        <b/>
        <sz val="8"/>
        <color theme="1"/>
        <rFont val="Calibri"/>
        <family val="2"/>
        <charset val="204"/>
        <scheme val="minor"/>
      </rPr>
      <t xml:space="preserve"> "Лучшая образовательная организация города Нижневартовска в сфере цифровой трансформации"
</t>
    </r>
    <r>
      <rPr>
        <b/>
        <u/>
        <sz val="8"/>
        <color theme="1"/>
        <rFont val="Calibri"/>
        <family val="2"/>
        <charset val="204"/>
        <scheme val="minor"/>
      </rPr>
      <t>Номинация:</t>
    </r>
    <r>
      <rPr>
        <b/>
        <sz val="8"/>
        <color theme="1"/>
        <rFont val="Calibri"/>
        <family val="2"/>
        <charset val="204"/>
        <scheme val="minor"/>
      </rPr>
      <t xml:space="preserve"> "Лучшая общеобразовательная организация в сфере цифровой трансформации"</t>
    </r>
  </si>
  <si>
    <r>
      <t xml:space="preserve">РЕЙТИНГ
</t>
    </r>
    <r>
      <rPr>
        <b/>
        <u/>
        <sz val="10"/>
        <color theme="1"/>
        <rFont val="Calibri"/>
        <family val="2"/>
        <charset val="204"/>
        <scheme val="minor"/>
      </rPr>
      <t>Конкурс:</t>
    </r>
    <r>
      <rPr>
        <b/>
        <sz val="10"/>
        <color theme="1"/>
        <rFont val="Calibri"/>
        <family val="2"/>
        <charset val="204"/>
        <scheme val="minor"/>
      </rPr>
      <t xml:space="preserve"> "Лучшая образовательная организация города Нижневартовска в сфере цифровой трансформации"
</t>
    </r>
    <r>
      <rPr>
        <b/>
        <u/>
        <sz val="10"/>
        <color theme="1"/>
        <rFont val="Calibri"/>
        <family val="2"/>
        <charset val="204"/>
        <scheme val="minor"/>
      </rPr>
      <t>Номинация:</t>
    </r>
    <r>
      <rPr>
        <b/>
        <sz val="10"/>
        <color theme="1"/>
        <rFont val="Calibri"/>
        <family val="2"/>
        <charset val="204"/>
        <scheme val="minor"/>
      </rPr>
      <t xml:space="preserve"> "Лучшая дошкольная образовательная организация в сфере цифровой трансформации"</t>
    </r>
  </si>
  <si>
    <r>
      <t xml:space="preserve">РЕЙТИНГ
</t>
    </r>
    <r>
      <rPr>
        <b/>
        <u/>
        <sz val="10"/>
        <color theme="1"/>
        <rFont val="Calibri"/>
        <family val="2"/>
        <charset val="204"/>
        <scheme val="minor"/>
      </rPr>
      <t>Конкурс:</t>
    </r>
    <r>
      <rPr>
        <b/>
        <sz val="10"/>
        <color theme="1"/>
        <rFont val="Calibri"/>
        <family val="2"/>
        <charset val="204"/>
        <scheme val="minor"/>
      </rPr>
      <t xml:space="preserve"> "Лучшая образовательная организация города Нижневартовска в сфере цифровой трансформации"
</t>
    </r>
    <r>
      <rPr>
        <b/>
        <u/>
        <sz val="10"/>
        <color theme="1"/>
        <rFont val="Calibri"/>
        <family val="2"/>
        <charset val="204"/>
        <scheme val="minor"/>
      </rPr>
      <t>Номинация:</t>
    </r>
    <r>
      <rPr>
        <b/>
        <sz val="10"/>
        <color theme="1"/>
        <rFont val="Calibri"/>
        <family val="2"/>
        <charset val="204"/>
        <scheme val="minor"/>
      </rPr>
      <t xml:space="preserve"> "Лучшая общеобразовательная организация в сфере цифровой трансформации"</t>
    </r>
  </si>
  <si>
    <r>
      <t xml:space="preserve">СВОДНАЯ ВЕДОМОСТЬ
</t>
    </r>
    <r>
      <rPr>
        <b/>
        <u/>
        <sz val="8"/>
        <color theme="1"/>
        <rFont val="Calibri"/>
        <family val="2"/>
        <charset val="204"/>
        <scheme val="minor"/>
      </rPr>
      <t>Конкурс:</t>
    </r>
    <r>
      <rPr>
        <b/>
        <sz val="8"/>
        <color theme="1"/>
        <rFont val="Calibri"/>
        <family val="2"/>
        <charset val="204"/>
        <scheme val="minor"/>
      </rPr>
      <t xml:space="preserve"> "Лучшая образовательная организация города Нижневартовска в сфере цифровой трансформации"
</t>
    </r>
    <r>
      <rPr>
        <b/>
        <u/>
        <sz val="8"/>
        <color theme="1"/>
        <rFont val="Calibri"/>
        <family val="2"/>
        <charset val="204"/>
        <scheme val="minor"/>
      </rPr>
      <t>Номинация:</t>
    </r>
    <r>
      <rPr>
        <b/>
        <sz val="8"/>
        <color theme="1"/>
        <rFont val="Calibri"/>
        <family val="2"/>
        <charset val="204"/>
        <scheme val="minor"/>
      </rPr>
      <t xml:space="preserve"> "Лучшая дошкольная образовательная организация в сфере цифровой трансформации"</t>
    </r>
  </si>
  <si>
    <t>Рейтинг</t>
  </si>
  <si>
    <r>
      <t xml:space="preserve">РЕЙТИНГ
</t>
    </r>
    <r>
      <rPr>
        <b/>
        <u/>
        <sz val="8"/>
        <color theme="1"/>
        <rFont val="Calibri"/>
        <family val="2"/>
        <charset val="204"/>
        <scheme val="minor"/>
      </rPr>
      <t>Конкурс:</t>
    </r>
    <r>
      <rPr>
        <b/>
        <sz val="8"/>
        <color theme="1"/>
        <rFont val="Calibri"/>
        <family val="2"/>
        <charset val="204"/>
        <scheme val="minor"/>
      </rPr>
      <t xml:space="preserve"> "Лучшая образовательная организация города Нижневартовска в сфере цифровой трансформации"
</t>
    </r>
    <r>
      <rPr>
        <b/>
        <u/>
        <sz val="8"/>
        <color theme="1"/>
        <rFont val="Calibri"/>
        <family val="2"/>
        <charset val="204"/>
        <scheme val="minor"/>
      </rPr>
      <t>Номинация:</t>
    </r>
    <r>
      <rPr>
        <b/>
        <sz val="8"/>
        <color theme="1"/>
        <rFont val="Calibri"/>
        <family val="2"/>
        <charset val="204"/>
        <scheme val="minor"/>
      </rPr>
      <t xml:space="preserve"> "Лучшая общеобразовательная организация в сфере цифровой трансформации"</t>
    </r>
  </si>
  <si>
    <r>
      <t xml:space="preserve">РЕЙТИНГ
</t>
    </r>
    <r>
      <rPr>
        <b/>
        <u/>
        <sz val="8"/>
        <color theme="1"/>
        <rFont val="Calibri"/>
        <family val="2"/>
        <charset val="204"/>
        <scheme val="minor"/>
      </rPr>
      <t>Конкурс:</t>
    </r>
    <r>
      <rPr>
        <b/>
        <sz val="8"/>
        <color theme="1"/>
        <rFont val="Calibri"/>
        <family val="2"/>
        <charset val="204"/>
        <scheme val="minor"/>
      </rPr>
      <t xml:space="preserve"> "Лучшая образовательная организация города Нижневартовска в сфере цифровой трансформации"
</t>
    </r>
    <r>
      <rPr>
        <b/>
        <u/>
        <sz val="8"/>
        <color theme="1"/>
        <rFont val="Calibri"/>
        <family val="2"/>
        <charset val="204"/>
        <scheme val="minor"/>
      </rPr>
      <t>Номинация:</t>
    </r>
    <r>
      <rPr>
        <b/>
        <sz val="8"/>
        <color theme="1"/>
        <rFont val="Calibri"/>
        <family val="2"/>
        <charset val="204"/>
        <scheme val="minor"/>
      </rPr>
      <t xml:space="preserve"> "Лучшая дошкольная образовательная организация в сфере цифровой трансформации"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</si>
</sst>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0"/>
      <color theme="1"/>
      <name val="Calibri"/>
      <family val="2"/>
      <charset val="204"/>
      <scheme val="minor"/>
    </font>
    <font>
      <b/>
      <u/>
      <sz val="10"/>
      <color theme="1"/>
      <name val="Calibri"/>
      <family val="2"/>
      <charset val="204"/>
      <scheme val="minor"/>
    </font>
    <font>
      <sz val="10"/>
      <color theme="1"/>
      <name val="Calibri"/>
      <family val="2"/>
      <scheme val="minor"/>
    </font>
    <font>
      <b/>
      <sz val="8"/>
      <color theme="1"/>
      <name val="Calibri"/>
      <family val="2"/>
      <charset val="204"/>
      <scheme val="minor"/>
    </font>
    <font>
      <b/>
      <u/>
      <sz val="8"/>
      <color theme="1"/>
      <name val="Calibri"/>
      <family val="2"/>
      <charset val="204"/>
      <scheme val="minor"/>
    </font>
    <font>
      <sz val="8"/>
      <color theme="1"/>
      <name val="Calibri"/>
      <family val="2"/>
      <charset val="204"/>
      <scheme val="minor"/>
    </font>
    <font>
      <sz val="10"/>
      <color theme="1"/>
      <name val="Calibri"/>
      <family val="2"/>
      <charset val="204"/>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0">
    <xf numFmtId="0" fontId="0" fillId="0" borderId="0" xfId="0"/>
    <xf numFmtId="0" fontId="4" fillId="0" borderId="0" xfId="0" applyFont="1"/>
    <xf numFmtId="0" fontId="2" fillId="0" borderId="0" xfId="0" applyFont="1" applyAlignment="1">
      <alignment horizontal="center"/>
    </xf>
    <xf numFmtId="0" fontId="2" fillId="0" borderId="1" xfId="0" applyFont="1" applyBorder="1" applyAlignment="1">
      <alignment horizontal="center"/>
    </xf>
    <xf numFmtId="0" fontId="4" fillId="0" borderId="1" xfId="0" applyFont="1" applyBorder="1" applyAlignment="1">
      <alignment horizontal="center"/>
    </xf>
    <xf numFmtId="0" fontId="4" fillId="0" borderId="1" xfId="0" applyFont="1" applyBorder="1"/>
    <xf numFmtId="0" fontId="2" fillId="0" borderId="1" xfId="0" applyFont="1" applyBorder="1" applyAlignment="1">
      <alignment horizontal="right"/>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0" fontId="7" fillId="0" borderId="0" xfId="0" applyFont="1" applyBorder="1" applyAlignment="1">
      <alignment horizontal="justify"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5" fillId="0" borderId="0" xfId="0" applyFont="1" applyAlignment="1">
      <alignment horizontal="justify" vertical="center" wrapText="1"/>
    </xf>
    <xf numFmtId="0" fontId="7" fillId="0"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17" fontId="7" fillId="0" borderId="1" xfId="0" applyNumberFormat="1" applyFont="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right" vertical="center" wrapText="1"/>
    </xf>
    <xf numFmtId="0" fontId="5" fillId="0" borderId="1" xfId="0" applyFont="1" applyBorder="1" applyAlignment="1">
      <alignment horizontal="justify" vertical="center" wrapText="1"/>
    </xf>
    <xf numFmtId="0" fontId="5" fillId="0" borderId="1" xfId="0" applyFont="1" applyBorder="1" applyAlignment="1">
      <alignment horizontal="right" vertical="center" wrapText="1"/>
    </xf>
    <xf numFmtId="0" fontId="5"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2" borderId="13" xfId="0" applyFont="1" applyFill="1" applyBorder="1" applyAlignment="1">
      <alignment horizontal="center" vertical="center" wrapText="1"/>
    </xf>
    <xf numFmtId="9" fontId="5" fillId="2" borderId="14"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3" xfId="0" applyNumberFormat="1" applyFont="1" applyBorder="1" applyAlignment="1">
      <alignment horizontal="center" vertical="center" wrapText="1"/>
    </xf>
    <xf numFmtId="0" fontId="5" fillId="3" borderId="13" xfId="0" applyFont="1" applyFill="1" applyBorder="1" applyAlignment="1">
      <alignment horizontal="center" vertical="center" wrapText="1"/>
    </xf>
    <xf numFmtId="0" fontId="7" fillId="0" borderId="13" xfId="1" applyNumberFormat="1" applyFont="1" applyBorder="1" applyAlignment="1">
      <alignment horizontal="center" vertical="center" wrapText="1"/>
    </xf>
    <xf numFmtId="9" fontId="7" fillId="3" borderId="13"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13"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0" fontId="7" fillId="0" borderId="0" xfId="0" applyFont="1"/>
    <xf numFmtId="0" fontId="5" fillId="0" borderId="1" xfId="0" applyFont="1" applyBorder="1" applyAlignment="1">
      <alignment horizontal="center"/>
    </xf>
    <xf numFmtId="0" fontId="5" fillId="0" borderId="0" xfId="0" applyFont="1" applyAlignment="1">
      <alignment horizontal="center"/>
    </xf>
    <xf numFmtId="0" fontId="7" fillId="0" borderId="1" xfId="0" applyFont="1" applyBorder="1" applyAlignment="1">
      <alignment horizontal="center"/>
    </xf>
    <xf numFmtId="0" fontId="7" fillId="0" borderId="1" xfId="0" applyFont="1" applyBorder="1"/>
    <xf numFmtId="0" fontId="7" fillId="0" borderId="1" xfId="0" applyFont="1" applyBorder="1" applyAlignment="1">
      <alignment horizontal="center" vertical="center"/>
    </xf>
    <xf numFmtId="0" fontId="5" fillId="0" borderId="1" xfId="0" applyFont="1" applyBorder="1" applyAlignment="1">
      <alignment horizontal="right"/>
    </xf>
    <xf numFmtId="164" fontId="7" fillId="0" borderId="1" xfId="0" applyNumberFormat="1" applyFont="1" applyBorder="1" applyAlignment="1">
      <alignment horizontal="center" vertical="center"/>
    </xf>
    <xf numFmtId="164" fontId="5" fillId="0" borderId="1" xfId="0" applyNumberFormat="1" applyFont="1" applyBorder="1" applyAlignment="1">
      <alignment horizontal="center"/>
    </xf>
    <xf numFmtId="165" fontId="5" fillId="0" borderId="1" xfId="0" applyNumberFormat="1" applyFont="1" applyBorder="1" applyAlignment="1">
      <alignment horizontal="center"/>
    </xf>
    <xf numFmtId="0" fontId="8" fillId="0" borderId="0" xfId="0" applyFont="1"/>
    <xf numFmtId="0" fontId="8" fillId="0" borderId="1" xfId="0" applyFont="1" applyBorder="1" applyAlignment="1">
      <alignment horizontal="center"/>
    </xf>
    <xf numFmtId="0" fontId="8" fillId="0" borderId="1" xfId="0" applyFont="1" applyBorder="1"/>
    <xf numFmtId="164" fontId="8" fillId="0" borderId="1" xfId="0" applyNumberFormat="1" applyFont="1" applyBorder="1" applyAlignment="1">
      <alignment horizontal="center" vertical="center"/>
    </xf>
    <xf numFmtId="164" fontId="2" fillId="0" borderId="1" xfId="0" applyNumberFormat="1" applyFon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xf>
    <xf numFmtId="0" fontId="5" fillId="0" borderId="1" xfId="0" applyFont="1" applyBorder="1" applyAlignment="1">
      <alignment horizontal="center"/>
    </xf>
    <xf numFmtId="0" fontId="7" fillId="3" borderId="13" xfId="0" applyFont="1" applyFill="1" applyBorder="1" applyAlignment="1">
      <alignment horizontal="center" vertical="center" wrapText="1"/>
    </xf>
    <xf numFmtId="164" fontId="7" fillId="3" borderId="13" xfId="0" applyNumberFormat="1" applyFont="1" applyFill="1" applyBorder="1" applyAlignment="1">
      <alignment horizontal="center" vertical="center" wrapText="1"/>
    </xf>
    <xf numFmtId="165" fontId="2" fillId="0" borderId="1" xfId="0" applyNumberFormat="1" applyFont="1" applyBorder="1" applyAlignment="1">
      <alignment horizont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5" fillId="3" borderId="14" xfId="0" applyNumberFormat="1"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9" fontId="7" fillId="0" borderId="15"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9" fontId="7" fillId="0" borderId="17" xfId="0" applyNumberFormat="1"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5" fillId="0" borderId="0" xfId="0" applyFont="1" applyAlignment="1">
      <alignment horizontal="left" vertical="center" wrapText="1"/>
    </xf>
    <xf numFmtId="0" fontId="5" fillId="0" borderId="2" xfId="0" applyFont="1" applyBorder="1" applyAlignment="1">
      <alignment horizontal="center"/>
    </xf>
    <xf numFmtId="0" fontId="5" fillId="0" borderId="21" xfId="0" applyFont="1" applyBorder="1" applyAlignment="1">
      <alignment horizontal="center"/>
    </xf>
    <xf numFmtId="0" fontId="5" fillId="0" borderId="1" xfId="0" applyFont="1" applyBorder="1" applyAlignment="1">
      <alignment horizontal="center"/>
    </xf>
    <xf numFmtId="0" fontId="2" fillId="0" borderId="0" xfId="0" applyFont="1" applyAlignment="1">
      <alignment horizontal="left" vertical="center" wrapText="1"/>
    </xf>
    <xf numFmtId="0" fontId="5" fillId="0" borderId="22" xfId="0" applyFont="1" applyBorder="1" applyAlignment="1">
      <alignment horizontal="center"/>
    </xf>
  </cellXfs>
  <cellStyles count="2">
    <cellStyle name="Обычный" xfId="0" builtinId="0"/>
    <cellStyle name="Процентный" xfId="1" builtinId="5"/>
  </cellStyles>
  <dxfs count="173">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theme="9" tint="0.59996337778862885"/>
        </patternFill>
      </fill>
    </dxf>
    <dxf>
      <fill>
        <patternFill>
          <bgColor rgb="FFFFFF99"/>
        </patternFill>
      </fill>
    </dxf>
    <dxf>
      <fill>
        <patternFill>
          <bgColor theme="6" tint="0.59996337778862885"/>
        </patternFill>
      </fill>
    </dxf>
    <dxf>
      <fill>
        <patternFill>
          <bgColor rgb="FFFFFF99"/>
        </patternFill>
      </fill>
    </dxf>
    <dxf>
      <fill>
        <patternFill>
          <bgColor theme="9" tint="-0.2499465926084170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rgb="FFFFFF99"/>
        </patternFill>
      </fill>
    </dxf>
    <dxf>
      <fill>
        <patternFill>
          <bgColor theme="9" tint="0.59996337778862885"/>
        </patternFill>
      </fill>
    </dxf>
    <dxf>
      <fill>
        <patternFill>
          <bgColor theme="6" tint="0.59996337778862885"/>
        </patternFill>
      </fill>
    </dxf>
    <dxf>
      <fill>
        <patternFill>
          <bgColor rgb="FFFFFF99"/>
        </patternFill>
      </fill>
    </dxf>
    <dxf>
      <fill>
        <patternFill>
          <bgColor theme="9" tint="-0.2499465926084170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theme="6" tint="0.59996337778862885"/>
        </patternFill>
      </fill>
    </dxf>
    <dxf>
      <fill>
        <patternFill>
          <bgColor rgb="FFFFFF99"/>
        </patternFill>
      </fill>
    </dxf>
    <dxf>
      <fill>
        <patternFill>
          <bgColor theme="9" tint="-0.2499465926084170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6" tint="0.59996337778862885"/>
        </patternFill>
      </fill>
    </dxf>
    <dxf>
      <fill>
        <patternFill>
          <bgColor rgb="FFFFFF99"/>
        </patternFill>
      </fill>
    </dxf>
    <dxf>
      <fill>
        <patternFill>
          <bgColor theme="9" tint="-0.2499465926084170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99"/>
        </patternFill>
      </fill>
    </dxf>
    <dxf>
      <fill>
        <patternFill>
          <bgColor rgb="FFFFFF99"/>
        </patternFill>
      </fill>
    </dxf>
    <dxf>
      <fill>
        <patternFill>
          <bgColor theme="6" tint="0.59996337778862885"/>
        </patternFill>
      </fill>
    </dxf>
    <dxf>
      <fill>
        <patternFill>
          <bgColor rgb="FFFFFF99"/>
        </patternFill>
      </fill>
    </dxf>
    <dxf>
      <fill>
        <patternFill>
          <bgColor theme="9" tint="-0.2499465926084170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5"/>
  <sheetViews>
    <sheetView tabSelected="1" zoomScaleNormal="100" workbookViewId="0">
      <pane xSplit="5" ySplit="3" topLeftCell="F13" activePane="bottomRight" state="frozen"/>
      <selection pane="topRight" activeCell="F1" sqref="F1"/>
      <selection pane="bottomLeft" activeCell="A4" sqref="A4"/>
      <selection pane="bottomRight" activeCell="CJ37" sqref="CJ37"/>
    </sheetView>
  </sheetViews>
  <sheetFormatPr defaultRowHeight="11.25" x14ac:dyDescent="0.25"/>
  <cols>
    <col min="1" max="1" width="5.42578125" style="8" customWidth="1"/>
    <col min="2" max="2" width="46.28515625" style="9" customWidth="1"/>
    <col min="3" max="3" width="19.42578125" style="8" customWidth="1"/>
    <col min="4" max="4" width="44" style="8" customWidth="1"/>
    <col min="5" max="5" width="13.5703125" style="8" customWidth="1"/>
    <col min="6" max="6" width="8.5703125" style="8" bestFit="1" customWidth="1"/>
    <col min="7" max="7" width="7.5703125" style="8" bestFit="1" customWidth="1"/>
    <col min="8" max="8" width="7.85546875" style="8" bestFit="1" customWidth="1"/>
    <col min="9" max="9" width="8.5703125" style="8" bestFit="1" customWidth="1"/>
    <col min="10" max="10" width="7.5703125" style="8" bestFit="1" customWidth="1"/>
    <col min="11" max="11" width="7.85546875" style="8" bestFit="1" customWidth="1"/>
    <col min="12" max="12" width="8.5703125" style="8" bestFit="1" customWidth="1"/>
    <col min="13" max="13" width="7.5703125" style="8" bestFit="1" customWidth="1"/>
    <col min="14" max="14" width="7.85546875" style="8" bestFit="1" customWidth="1"/>
    <col min="15" max="15" width="8.5703125" style="8" bestFit="1" customWidth="1"/>
    <col min="16" max="16" width="7.5703125" style="8" bestFit="1" customWidth="1"/>
    <col min="17" max="17" width="7.85546875" style="8" bestFit="1" customWidth="1"/>
    <col min="18" max="18" width="8.5703125" style="8" bestFit="1" customWidth="1"/>
    <col min="19" max="19" width="7.5703125" style="8" bestFit="1" customWidth="1"/>
    <col min="20" max="20" width="7.85546875" style="8" bestFit="1" customWidth="1"/>
    <col min="21" max="21" width="8.5703125" style="8" bestFit="1" customWidth="1"/>
    <col min="22" max="22" width="7.5703125" style="8" bestFit="1" customWidth="1"/>
    <col min="23" max="23" width="7.85546875" style="8" bestFit="1" customWidth="1"/>
    <col min="24" max="24" width="8.5703125" style="8" bestFit="1" customWidth="1"/>
    <col min="25" max="25" width="7.5703125" style="8" bestFit="1" customWidth="1"/>
    <col min="26" max="26" width="7.85546875" style="8" bestFit="1" customWidth="1"/>
    <col min="27" max="27" width="8.5703125" style="8" bestFit="1" customWidth="1"/>
    <col min="28" max="28" width="7.5703125" style="8" bestFit="1" customWidth="1"/>
    <col min="29" max="29" width="7.85546875" style="8" bestFit="1" customWidth="1"/>
    <col min="30" max="30" width="8.5703125" style="8" bestFit="1" customWidth="1"/>
    <col min="31" max="31" width="7.5703125" style="8" bestFit="1" customWidth="1"/>
    <col min="32" max="32" width="7.85546875" style="8" bestFit="1" customWidth="1"/>
    <col min="33" max="33" width="8.5703125" style="8" bestFit="1" customWidth="1"/>
    <col min="34" max="34" width="7.5703125" style="8" bestFit="1" customWidth="1"/>
    <col min="35" max="35" width="7.85546875" style="8" bestFit="1" customWidth="1"/>
    <col min="36" max="36" width="8.5703125" style="8" bestFit="1" customWidth="1"/>
    <col min="37" max="37" width="7.5703125" style="8" bestFit="1" customWidth="1"/>
    <col min="38" max="38" width="7.85546875" style="8" bestFit="1" customWidth="1"/>
    <col min="39" max="39" width="8.5703125" style="8" bestFit="1" customWidth="1"/>
    <col min="40" max="40" width="7.5703125" style="8" bestFit="1" customWidth="1"/>
    <col min="41" max="41" width="7.85546875" style="8" bestFit="1" customWidth="1"/>
    <col min="42" max="42" width="8.5703125" style="8" bestFit="1" customWidth="1"/>
    <col min="43" max="43" width="7.5703125" style="8" bestFit="1" customWidth="1"/>
    <col min="44" max="44" width="7.85546875" style="8" bestFit="1" customWidth="1"/>
    <col min="45" max="45" width="8.5703125" style="8" bestFit="1" customWidth="1"/>
    <col min="46" max="46" width="7.5703125" style="8" bestFit="1" customWidth="1"/>
    <col min="47" max="47" width="7.85546875" style="8" bestFit="1" customWidth="1"/>
    <col min="48" max="48" width="8.5703125" style="8" bestFit="1" customWidth="1"/>
    <col min="49" max="49" width="7.5703125" style="8" bestFit="1" customWidth="1"/>
    <col min="50" max="50" width="7.85546875" style="8" bestFit="1" customWidth="1"/>
    <col min="51" max="51" width="8.5703125" style="8" bestFit="1" customWidth="1"/>
    <col min="52" max="52" width="7.5703125" style="8" bestFit="1" customWidth="1"/>
    <col min="53" max="53" width="7.85546875" style="8" bestFit="1" customWidth="1"/>
    <col min="54" max="54" width="8.5703125" style="8" bestFit="1" customWidth="1"/>
    <col min="55" max="55" width="7.5703125" style="8" bestFit="1" customWidth="1"/>
    <col min="56" max="56" width="7.85546875" style="8" bestFit="1" customWidth="1"/>
    <col min="57" max="57" width="8.5703125" style="8" bestFit="1" customWidth="1"/>
    <col min="58" max="58" width="7.5703125" style="8" bestFit="1" customWidth="1"/>
    <col min="59" max="59" width="7.85546875" style="8" bestFit="1" customWidth="1"/>
    <col min="60" max="60" width="8.5703125" style="8" bestFit="1" customWidth="1"/>
    <col min="61" max="61" width="7.5703125" style="8" bestFit="1" customWidth="1"/>
    <col min="62" max="62" width="7.85546875" style="8" bestFit="1" customWidth="1"/>
    <col min="63" max="63" width="8.5703125" style="8" bestFit="1" customWidth="1"/>
    <col min="64" max="64" width="7.5703125" style="8" bestFit="1" customWidth="1"/>
    <col min="65" max="65" width="7.85546875" style="8" bestFit="1" customWidth="1"/>
    <col min="66" max="66" width="8.5703125" style="8" bestFit="1" customWidth="1"/>
    <col min="67" max="67" width="7.5703125" style="8" bestFit="1" customWidth="1"/>
    <col min="68" max="68" width="7.85546875" style="8" bestFit="1" customWidth="1"/>
    <col min="69" max="69" width="8.5703125" style="8" bestFit="1" customWidth="1"/>
    <col min="70" max="70" width="7.5703125" style="8" bestFit="1" customWidth="1"/>
    <col min="71" max="71" width="7.85546875" style="8" bestFit="1" customWidth="1"/>
    <col min="72" max="72" width="8.5703125" style="8" bestFit="1" customWidth="1"/>
    <col min="73" max="73" width="7.5703125" style="8" bestFit="1" customWidth="1"/>
    <col min="74" max="74" width="7.85546875" style="8" bestFit="1" customWidth="1"/>
    <col min="75" max="75" width="8.5703125" style="8" bestFit="1" customWidth="1"/>
    <col min="76" max="76" width="7.5703125" style="8" bestFit="1" customWidth="1"/>
    <col min="77" max="77" width="7.85546875" style="8" bestFit="1" customWidth="1"/>
    <col min="78" max="78" width="8.5703125" style="8" bestFit="1" customWidth="1"/>
    <col min="79" max="79" width="7.5703125" style="8" bestFit="1" customWidth="1"/>
    <col min="80" max="80" width="7.85546875" style="8" bestFit="1" customWidth="1"/>
    <col min="81" max="81" width="8.5703125" style="8" bestFit="1" customWidth="1"/>
    <col min="82" max="82" width="7.5703125" style="8" bestFit="1" customWidth="1"/>
    <col min="83" max="83" width="7.85546875" style="8" bestFit="1" customWidth="1"/>
    <col min="84" max="84" width="8.5703125" style="8" bestFit="1" customWidth="1"/>
    <col min="85" max="85" width="7.5703125" style="8" bestFit="1" customWidth="1"/>
    <col min="86" max="86" width="7.85546875" style="8" bestFit="1" customWidth="1"/>
    <col min="87" max="87" width="8.5703125" style="8" bestFit="1" customWidth="1"/>
    <col min="88" max="88" width="7.5703125" style="8" bestFit="1" customWidth="1"/>
    <col min="89" max="89" width="7.85546875" style="8" bestFit="1" customWidth="1"/>
    <col min="90" max="90" width="8.5703125" style="8" bestFit="1" customWidth="1"/>
    <col min="91" max="91" width="7.5703125" style="8" bestFit="1" customWidth="1"/>
    <col min="92" max="92" width="7.85546875" style="8" bestFit="1" customWidth="1"/>
    <col min="93" max="93" width="8.5703125" style="8" bestFit="1" customWidth="1"/>
    <col min="94" max="94" width="7.5703125" style="8" bestFit="1" customWidth="1"/>
    <col min="95" max="95" width="7.85546875" style="8" bestFit="1" customWidth="1"/>
    <col min="96" max="96" width="8.5703125" style="8" bestFit="1" customWidth="1"/>
    <col min="97" max="97" width="7.5703125" style="8" bestFit="1" customWidth="1"/>
    <col min="98" max="98" width="7.85546875" style="8" bestFit="1" customWidth="1"/>
    <col min="99" max="99" width="8.5703125" style="8" bestFit="1" customWidth="1"/>
    <col min="100" max="100" width="7.5703125" style="8" bestFit="1" customWidth="1"/>
    <col min="101" max="101" width="7.85546875" style="8" bestFit="1" customWidth="1"/>
    <col min="102" max="16384" width="9.140625" style="9"/>
  </cols>
  <sheetData>
    <row r="1" spans="1:101" ht="49.5" customHeight="1" thickBot="1" x14ac:dyDescent="0.3">
      <c r="A1" s="70" t="s">
        <v>97</v>
      </c>
      <c r="B1" s="70"/>
      <c r="C1" s="70"/>
      <c r="D1" s="70"/>
      <c r="E1" s="70"/>
    </row>
    <row r="2" spans="1:101" s="10" customFormat="1" ht="36" customHeight="1" x14ac:dyDescent="0.25">
      <c r="A2" s="71" t="s">
        <v>14</v>
      </c>
      <c r="B2" s="71" t="s">
        <v>15</v>
      </c>
      <c r="C2" s="71" t="s">
        <v>17</v>
      </c>
      <c r="D2" s="71" t="s">
        <v>51</v>
      </c>
      <c r="E2" s="72" t="s">
        <v>24</v>
      </c>
      <c r="F2" s="73" t="s">
        <v>124</v>
      </c>
      <c r="G2" s="74"/>
      <c r="H2" s="75"/>
      <c r="I2" s="73" t="s">
        <v>125</v>
      </c>
      <c r="J2" s="74"/>
      <c r="K2" s="75"/>
      <c r="L2" s="73" t="s">
        <v>126</v>
      </c>
      <c r="M2" s="74"/>
      <c r="N2" s="75"/>
      <c r="O2" s="73" t="s">
        <v>127</v>
      </c>
      <c r="P2" s="74"/>
      <c r="Q2" s="75"/>
      <c r="R2" s="73" t="s">
        <v>128</v>
      </c>
      <c r="S2" s="74"/>
      <c r="T2" s="75"/>
      <c r="U2" s="73" t="s">
        <v>129</v>
      </c>
      <c r="V2" s="74"/>
      <c r="W2" s="75"/>
      <c r="X2" s="73" t="s">
        <v>130</v>
      </c>
      <c r="Y2" s="74"/>
      <c r="Z2" s="75"/>
      <c r="AA2" s="73" t="s">
        <v>131</v>
      </c>
      <c r="AB2" s="74"/>
      <c r="AC2" s="75"/>
      <c r="AD2" s="73" t="s">
        <v>132</v>
      </c>
      <c r="AE2" s="74"/>
      <c r="AF2" s="75"/>
      <c r="AG2" s="73" t="s">
        <v>133</v>
      </c>
      <c r="AH2" s="74"/>
      <c r="AI2" s="75"/>
      <c r="AJ2" s="73" t="s">
        <v>134</v>
      </c>
      <c r="AK2" s="74"/>
      <c r="AL2" s="75"/>
      <c r="AM2" s="73" t="s">
        <v>135</v>
      </c>
      <c r="AN2" s="74"/>
      <c r="AO2" s="75"/>
      <c r="AP2" s="73" t="s">
        <v>114</v>
      </c>
      <c r="AQ2" s="74"/>
      <c r="AR2" s="75"/>
      <c r="AS2" s="73" t="s">
        <v>136</v>
      </c>
      <c r="AT2" s="74"/>
      <c r="AU2" s="75"/>
      <c r="AV2" s="73" t="s">
        <v>137</v>
      </c>
      <c r="AW2" s="74"/>
      <c r="AX2" s="75"/>
      <c r="AY2" s="73" t="s">
        <v>138</v>
      </c>
      <c r="AZ2" s="74"/>
      <c r="BA2" s="75"/>
      <c r="BB2" s="73" t="s">
        <v>139</v>
      </c>
      <c r="BC2" s="74"/>
      <c r="BD2" s="75"/>
      <c r="BE2" s="73" t="s">
        <v>140</v>
      </c>
      <c r="BF2" s="74"/>
      <c r="BG2" s="75"/>
      <c r="BH2" s="73" t="s">
        <v>141</v>
      </c>
      <c r="BI2" s="74"/>
      <c r="BJ2" s="75"/>
      <c r="BK2" s="73" t="s">
        <v>115</v>
      </c>
      <c r="BL2" s="74"/>
      <c r="BM2" s="75"/>
      <c r="BN2" s="73" t="s">
        <v>116</v>
      </c>
      <c r="BO2" s="74"/>
      <c r="BP2" s="75"/>
      <c r="BQ2" s="73" t="s">
        <v>142</v>
      </c>
      <c r="BR2" s="74"/>
      <c r="BS2" s="75"/>
      <c r="BT2" s="73" t="s">
        <v>143</v>
      </c>
      <c r="BU2" s="74"/>
      <c r="BV2" s="75"/>
      <c r="BW2" s="73" t="s">
        <v>117</v>
      </c>
      <c r="BX2" s="74"/>
      <c r="BY2" s="75"/>
      <c r="BZ2" s="73" t="s">
        <v>144</v>
      </c>
      <c r="CA2" s="74"/>
      <c r="CB2" s="75"/>
      <c r="CC2" s="73" t="s">
        <v>118</v>
      </c>
      <c r="CD2" s="74"/>
      <c r="CE2" s="75"/>
      <c r="CF2" s="73" t="s">
        <v>145</v>
      </c>
      <c r="CG2" s="74"/>
      <c r="CH2" s="75"/>
      <c r="CI2" s="73" t="s">
        <v>119</v>
      </c>
      <c r="CJ2" s="74"/>
      <c r="CK2" s="75"/>
      <c r="CL2" s="73" t="s">
        <v>120</v>
      </c>
      <c r="CM2" s="74"/>
      <c r="CN2" s="75"/>
      <c r="CO2" s="73" t="s">
        <v>121</v>
      </c>
      <c r="CP2" s="74"/>
      <c r="CQ2" s="75"/>
      <c r="CR2" s="73" t="s">
        <v>122</v>
      </c>
      <c r="CS2" s="74"/>
      <c r="CT2" s="75"/>
      <c r="CU2" s="73" t="s">
        <v>123</v>
      </c>
      <c r="CV2" s="74"/>
      <c r="CW2" s="75"/>
    </row>
    <row r="3" spans="1:101" s="7" customFormat="1" ht="22.5" x14ac:dyDescent="0.25">
      <c r="A3" s="71"/>
      <c r="B3" s="71"/>
      <c r="C3" s="71"/>
      <c r="D3" s="71"/>
      <c r="E3" s="72"/>
      <c r="F3" s="28" t="s">
        <v>18</v>
      </c>
      <c r="G3" s="11" t="s">
        <v>84</v>
      </c>
      <c r="H3" s="29" t="s">
        <v>19</v>
      </c>
      <c r="I3" s="28" t="s">
        <v>18</v>
      </c>
      <c r="J3" s="11" t="s">
        <v>84</v>
      </c>
      <c r="K3" s="29" t="s">
        <v>19</v>
      </c>
      <c r="L3" s="28" t="s">
        <v>18</v>
      </c>
      <c r="M3" s="11" t="s">
        <v>84</v>
      </c>
      <c r="N3" s="29" t="s">
        <v>19</v>
      </c>
      <c r="O3" s="28" t="s">
        <v>18</v>
      </c>
      <c r="P3" s="11" t="s">
        <v>84</v>
      </c>
      <c r="Q3" s="29" t="s">
        <v>19</v>
      </c>
      <c r="R3" s="28" t="s">
        <v>18</v>
      </c>
      <c r="S3" s="11" t="s">
        <v>84</v>
      </c>
      <c r="T3" s="29" t="s">
        <v>19</v>
      </c>
      <c r="U3" s="28" t="s">
        <v>18</v>
      </c>
      <c r="V3" s="11" t="s">
        <v>84</v>
      </c>
      <c r="W3" s="29" t="s">
        <v>19</v>
      </c>
      <c r="X3" s="28" t="s">
        <v>18</v>
      </c>
      <c r="Y3" s="11" t="s">
        <v>84</v>
      </c>
      <c r="Z3" s="29" t="s">
        <v>19</v>
      </c>
      <c r="AA3" s="28" t="s">
        <v>18</v>
      </c>
      <c r="AB3" s="11" t="s">
        <v>84</v>
      </c>
      <c r="AC3" s="29" t="s">
        <v>19</v>
      </c>
      <c r="AD3" s="28" t="s">
        <v>18</v>
      </c>
      <c r="AE3" s="11" t="s">
        <v>84</v>
      </c>
      <c r="AF3" s="29" t="s">
        <v>19</v>
      </c>
      <c r="AG3" s="28" t="s">
        <v>18</v>
      </c>
      <c r="AH3" s="11" t="s">
        <v>84</v>
      </c>
      <c r="AI3" s="29" t="s">
        <v>19</v>
      </c>
      <c r="AJ3" s="28" t="s">
        <v>18</v>
      </c>
      <c r="AK3" s="11" t="s">
        <v>84</v>
      </c>
      <c r="AL3" s="29" t="s">
        <v>19</v>
      </c>
      <c r="AM3" s="28" t="s">
        <v>18</v>
      </c>
      <c r="AN3" s="11" t="s">
        <v>84</v>
      </c>
      <c r="AO3" s="29" t="s">
        <v>19</v>
      </c>
      <c r="AP3" s="28" t="s">
        <v>18</v>
      </c>
      <c r="AQ3" s="11" t="s">
        <v>84</v>
      </c>
      <c r="AR3" s="29" t="s">
        <v>19</v>
      </c>
      <c r="AS3" s="28" t="s">
        <v>18</v>
      </c>
      <c r="AT3" s="11" t="s">
        <v>84</v>
      </c>
      <c r="AU3" s="29" t="s">
        <v>19</v>
      </c>
      <c r="AV3" s="28" t="s">
        <v>18</v>
      </c>
      <c r="AW3" s="11" t="s">
        <v>84</v>
      </c>
      <c r="AX3" s="29" t="s">
        <v>19</v>
      </c>
      <c r="AY3" s="28" t="s">
        <v>18</v>
      </c>
      <c r="AZ3" s="11" t="s">
        <v>84</v>
      </c>
      <c r="BA3" s="29" t="s">
        <v>19</v>
      </c>
      <c r="BB3" s="28" t="s">
        <v>18</v>
      </c>
      <c r="BC3" s="11" t="s">
        <v>84</v>
      </c>
      <c r="BD3" s="29" t="s">
        <v>19</v>
      </c>
      <c r="BE3" s="28" t="s">
        <v>18</v>
      </c>
      <c r="BF3" s="11" t="s">
        <v>84</v>
      </c>
      <c r="BG3" s="29" t="s">
        <v>19</v>
      </c>
      <c r="BH3" s="28" t="s">
        <v>18</v>
      </c>
      <c r="BI3" s="11" t="s">
        <v>84</v>
      </c>
      <c r="BJ3" s="29" t="s">
        <v>19</v>
      </c>
      <c r="BK3" s="28" t="s">
        <v>18</v>
      </c>
      <c r="BL3" s="11" t="s">
        <v>84</v>
      </c>
      <c r="BM3" s="29" t="s">
        <v>19</v>
      </c>
      <c r="BN3" s="28" t="s">
        <v>18</v>
      </c>
      <c r="BO3" s="11" t="s">
        <v>84</v>
      </c>
      <c r="BP3" s="29" t="s">
        <v>19</v>
      </c>
      <c r="BQ3" s="28" t="s">
        <v>18</v>
      </c>
      <c r="BR3" s="11" t="s">
        <v>84</v>
      </c>
      <c r="BS3" s="29" t="s">
        <v>19</v>
      </c>
      <c r="BT3" s="28" t="s">
        <v>18</v>
      </c>
      <c r="BU3" s="11" t="s">
        <v>84</v>
      </c>
      <c r="BV3" s="29" t="s">
        <v>19</v>
      </c>
      <c r="BW3" s="28" t="s">
        <v>18</v>
      </c>
      <c r="BX3" s="11" t="s">
        <v>84</v>
      </c>
      <c r="BY3" s="29" t="s">
        <v>19</v>
      </c>
      <c r="BZ3" s="28" t="s">
        <v>18</v>
      </c>
      <c r="CA3" s="11" t="s">
        <v>84</v>
      </c>
      <c r="CB3" s="29" t="s">
        <v>19</v>
      </c>
      <c r="CC3" s="28" t="s">
        <v>18</v>
      </c>
      <c r="CD3" s="11" t="s">
        <v>84</v>
      </c>
      <c r="CE3" s="29" t="s">
        <v>19</v>
      </c>
      <c r="CF3" s="28" t="s">
        <v>18</v>
      </c>
      <c r="CG3" s="11" t="s">
        <v>84</v>
      </c>
      <c r="CH3" s="29" t="s">
        <v>19</v>
      </c>
      <c r="CI3" s="28" t="s">
        <v>18</v>
      </c>
      <c r="CJ3" s="11" t="s">
        <v>84</v>
      </c>
      <c r="CK3" s="29" t="s">
        <v>19</v>
      </c>
      <c r="CL3" s="28" t="s">
        <v>18</v>
      </c>
      <c r="CM3" s="11" t="s">
        <v>84</v>
      </c>
      <c r="CN3" s="29" t="s">
        <v>19</v>
      </c>
      <c r="CO3" s="28" t="s">
        <v>18</v>
      </c>
      <c r="CP3" s="11" t="s">
        <v>84</v>
      </c>
      <c r="CQ3" s="29" t="s">
        <v>19</v>
      </c>
      <c r="CR3" s="28" t="s">
        <v>18</v>
      </c>
      <c r="CS3" s="11" t="s">
        <v>84</v>
      </c>
      <c r="CT3" s="29" t="s">
        <v>19</v>
      </c>
      <c r="CU3" s="28" t="s">
        <v>18</v>
      </c>
      <c r="CV3" s="11" t="s">
        <v>84</v>
      </c>
      <c r="CW3" s="29" t="s">
        <v>19</v>
      </c>
    </row>
    <row r="4" spans="1:101" s="7" customFormat="1" ht="22.5" x14ac:dyDescent="0.25">
      <c r="A4" s="12" t="s">
        <v>20</v>
      </c>
      <c r="B4" s="13" t="s">
        <v>16</v>
      </c>
      <c r="C4" s="12" t="s">
        <v>28</v>
      </c>
      <c r="D4" s="12" t="s">
        <v>28</v>
      </c>
      <c r="E4" s="24">
        <f>SUM(E5:E6)</f>
        <v>10</v>
      </c>
      <c r="F4" s="30" t="s">
        <v>28</v>
      </c>
      <c r="G4" s="12">
        <f>SUM(G5:G6)</f>
        <v>3</v>
      </c>
      <c r="H4" s="31">
        <f>G4/$E$4</f>
        <v>0.3</v>
      </c>
      <c r="I4" s="30" t="s">
        <v>28</v>
      </c>
      <c r="J4" s="12">
        <f t="shared" ref="J4" si="0">SUM(J5:J6)</f>
        <v>6</v>
      </c>
      <c r="K4" s="31">
        <f t="shared" ref="K4" si="1">J4/$E$4</f>
        <v>0.6</v>
      </c>
      <c r="L4" s="30" t="s">
        <v>28</v>
      </c>
      <c r="M4" s="12">
        <f t="shared" ref="M4" si="2">SUM(M5:M6)</f>
        <v>4</v>
      </c>
      <c r="N4" s="31">
        <f t="shared" ref="N4" si="3">M4/$E$4</f>
        <v>0.4</v>
      </c>
      <c r="O4" s="30" t="s">
        <v>28</v>
      </c>
      <c r="P4" s="12">
        <f t="shared" ref="P4" si="4">SUM(P5:P6)</f>
        <v>5</v>
      </c>
      <c r="Q4" s="31">
        <f t="shared" ref="Q4" si="5">P4/$E$4</f>
        <v>0.5</v>
      </c>
      <c r="R4" s="30" t="s">
        <v>28</v>
      </c>
      <c r="S4" s="12">
        <f t="shared" ref="S4" si="6">SUM(S5:S6)</f>
        <v>5</v>
      </c>
      <c r="T4" s="31">
        <f t="shared" ref="T4" si="7">S4/$E$4</f>
        <v>0.5</v>
      </c>
      <c r="U4" s="30" t="s">
        <v>28</v>
      </c>
      <c r="V4" s="12">
        <f t="shared" ref="V4" si="8">SUM(V5:V6)</f>
        <v>6</v>
      </c>
      <c r="W4" s="31">
        <f t="shared" ref="W4" si="9">V4/$E$4</f>
        <v>0.6</v>
      </c>
      <c r="X4" s="30" t="s">
        <v>28</v>
      </c>
      <c r="Y4" s="12">
        <f t="shared" ref="Y4" si="10">SUM(Y5:Y6)</f>
        <v>8</v>
      </c>
      <c r="Z4" s="31">
        <f t="shared" ref="Z4" si="11">Y4/$E$4</f>
        <v>0.8</v>
      </c>
      <c r="AA4" s="30" t="s">
        <v>28</v>
      </c>
      <c r="AB4" s="12">
        <f t="shared" ref="AB4" si="12">SUM(AB5:AB6)</f>
        <v>6</v>
      </c>
      <c r="AC4" s="31">
        <f t="shared" ref="AC4" si="13">AB4/$E$4</f>
        <v>0.6</v>
      </c>
      <c r="AD4" s="30" t="s">
        <v>28</v>
      </c>
      <c r="AE4" s="12">
        <f t="shared" ref="AE4" si="14">SUM(AE5:AE6)</f>
        <v>9</v>
      </c>
      <c r="AF4" s="31">
        <f t="shared" ref="AF4" si="15">AE4/$E$4</f>
        <v>0.9</v>
      </c>
      <c r="AG4" s="30" t="s">
        <v>28</v>
      </c>
      <c r="AH4" s="12">
        <f t="shared" ref="AH4" si="16">SUM(AH5:AH6)</f>
        <v>6</v>
      </c>
      <c r="AI4" s="31">
        <f t="shared" ref="AI4" si="17">AH4/$E$4</f>
        <v>0.6</v>
      </c>
      <c r="AJ4" s="30" t="s">
        <v>28</v>
      </c>
      <c r="AK4" s="12">
        <f t="shared" ref="AK4" si="18">SUM(AK5:AK6)</f>
        <v>2</v>
      </c>
      <c r="AL4" s="31">
        <f t="shared" ref="AL4" si="19">AK4/$E$4</f>
        <v>0.2</v>
      </c>
      <c r="AM4" s="30" t="s">
        <v>28</v>
      </c>
      <c r="AN4" s="12">
        <f t="shared" ref="AN4" si="20">SUM(AN5:AN6)</f>
        <v>5</v>
      </c>
      <c r="AO4" s="31">
        <f t="shared" ref="AO4" si="21">AN4/$E$4</f>
        <v>0.5</v>
      </c>
      <c r="AP4" s="30" t="s">
        <v>28</v>
      </c>
      <c r="AQ4" s="12">
        <f t="shared" ref="AQ4" si="22">SUM(AQ5:AQ6)</f>
        <v>5</v>
      </c>
      <c r="AR4" s="31">
        <f t="shared" ref="AR4" si="23">AQ4/$E$4</f>
        <v>0.5</v>
      </c>
      <c r="AS4" s="30" t="s">
        <v>28</v>
      </c>
      <c r="AT4" s="12">
        <f t="shared" ref="AT4" si="24">SUM(AT5:AT6)</f>
        <v>7</v>
      </c>
      <c r="AU4" s="31">
        <f t="shared" ref="AU4" si="25">AT4/$E$4</f>
        <v>0.7</v>
      </c>
      <c r="AV4" s="30" t="s">
        <v>28</v>
      </c>
      <c r="AW4" s="12">
        <f t="shared" ref="AW4" si="26">SUM(AW5:AW6)</f>
        <v>7</v>
      </c>
      <c r="AX4" s="31">
        <f t="shared" ref="AX4" si="27">AW4/$E$4</f>
        <v>0.7</v>
      </c>
      <c r="AY4" s="30" t="s">
        <v>28</v>
      </c>
      <c r="AZ4" s="12">
        <f t="shared" ref="AZ4" si="28">SUM(AZ5:AZ6)</f>
        <v>4</v>
      </c>
      <c r="BA4" s="31">
        <f t="shared" ref="BA4" si="29">AZ4/$E$4</f>
        <v>0.4</v>
      </c>
      <c r="BB4" s="30" t="s">
        <v>28</v>
      </c>
      <c r="BC4" s="12">
        <f t="shared" ref="BC4" si="30">SUM(BC5:BC6)</f>
        <v>6</v>
      </c>
      <c r="BD4" s="31">
        <f t="shared" ref="BD4" si="31">BC4/$E$4</f>
        <v>0.6</v>
      </c>
      <c r="BE4" s="30" t="s">
        <v>28</v>
      </c>
      <c r="BF4" s="12">
        <f t="shared" ref="BF4" si="32">SUM(BF5:BF6)</f>
        <v>8</v>
      </c>
      <c r="BG4" s="31">
        <f t="shared" ref="BG4" si="33">BF4/$E$4</f>
        <v>0.8</v>
      </c>
      <c r="BH4" s="30" t="s">
        <v>28</v>
      </c>
      <c r="BI4" s="12">
        <f t="shared" ref="BI4" si="34">SUM(BI5:BI6)</f>
        <v>5</v>
      </c>
      <c r="BJ4" s="31">
        <f t="shared" ref="BJ4" si="35">BI4/$E$4</f>
        <v>0.5</v>
      </c>
      <c r="BK4" s="30" t="s">
        <v>28</v>
      </c>
      <c r="BL4" s="12">
        <f t="shared" ref="BL4" si="36">SUM(BL5:BL6)</f>
        <v>6</v>
      </c>
      <c r="BM4" s="31">
        <f t="shared" ref="BM4" si="37">BL4/$E$4</f>
        <v>0.6</v>
      </c>
      <c r="BN4" s="30" t="s">
        <v>28</v>
      </c>
      <c r="BO4" s="12">
        <f t="shared" ref="BO4" si="38">SUM(BO5:BO6)</f>
        <v>6</v>
      </c>
      <c r="BP4" s="31">
        <f t="shared" ref="BP4" si="39">BO4/$E$4</f>
        <v>0.6</v>
      </c>
      <c r="BQ4" s="30" t="s">
        <v>28</v>
      </c>
      <c r="BR4" s="12">
        <f t="shared" ref="BR4" si="40">SUM(BR5:BR6)</f>
        <v>4</v>
      </c>
      <c r="BS4" s="31">
        <f t="shared" ref="BS4" si="41">BR4/$E$4</f>
        <v>0.4</v>
      </c>
      <c r="BT4" s="30" t="s">
        <v>28</v>
      </c>
      <c r="BU4" s="12">
        <f t="shared" ref="BU4" si="42">SUM(BU5:BU6)</f>
        <v>6</v>
      </c>
      <c r="BV4" s="31">
        <f t="shared" ref="BV4" si="43">BU4/$E$4</f>
        <v>0.6</v>
      </c>
      <c r="BW4" s="30" t="s">
        <v>28</v>
      </c>
      <c r="BX4" s="12">
        <f t="shared" ref="BX4" si="44">SUM(BX5:BX6)</f>
        <v>5</v>
      </c>
      <c r="BY4" s="31">
        <f t="shared" ref="BY4" si="45">BX4/$E$4</f>
        <v>0.5</v>
      </c>
      <c r="BZ4" s="30" t="s">
        <v>28</v>
      </c>
      <c r="CA4" s="12">
        <f t="shared" ref="CA4" si="46">SUM(CA5:CA6)</f>
        <v>2</v>
      </c>
      <c r="CB4" s="31">
        <f t="shared" ref="CB4" si="47">CA4/$E$4</f>
        <v>0.2</v>
      </c>
      <c r="CC4" s="30" t="s">
        <v>28</v>
      </c>
      <c r="CD4" s="12">
        <f t="shared" ref="CD4" si="48">SUM(CD5:CD6)</f>
        <v>5</v>
      </c>
      <c r="CE4" s="31">
        <f t="shared" ref="CE4" si="49">CD4/$E$4</f>
        <v>0.5</v>
      </c>
      <c r="CF4" s="30" t="s">
        <v>28</v>
      </c>
      <c r="CG4" s="12">
        <f t="shared" ref="CG4" si="50">SUM(CG5:CG6)</f>
        <v>3</v>
      </c>
      <c r="CH4" s="31">
        <f t="shared" ref="CH4" si="51">CG4/$E$4</f>
        <v>0.3</v>
      </c>
      <c r="CI4" s="30" t="s">
        <v>28</v>
      </c>
      <c r="CJ4" s="12">
        <f t="shared" ref="CJ4" si="52">SUM(CJ5:CJ6)</f>
        <v>6</v>
      </c>
      <c r="CK4" s="31">
        <f t="shared" ref="CK4" si="53">CJ4/$E$4</f>
        <v>0.6</v>
      </c>
      <c r="CL4" s="30" t="s">
        <v>28</v>
      </c>
      <c r="CM4" s="12">
        <f t="shared" ref="CM4" si="54">SUM(CM5:CM6)</f>
        <v>3</v>
      </c>
      <c r="CN4" s="31">
        <f t="shared" ref="CN4" si="55">CM4/$E$4</f>
        <v>0.3</v>
      </c>
      <c r="CO4" s="30" t="s">
        <v>28</v>
      </c>
      <c r="CP4" s="12">
        <f t="shared" ref="CP4" si="56">SUM(CP5:CP6)</f>
        <v>3</v>
      </c>
      <c r="CQ4" s="31">
        <f t="shared" ref="CQ4" si="57">CP4/$E$4</f>
        <v>0.3</v>
      </c>
      <c r="CR4" s="30" t="s">
        <v>28</v>
      </c>
      <c r="CS4" s="12">
        <f t="shared" ref="CS4" si="58">SUM(CS5:CS6)</f>
        <v>6</v>
      </c>
      <c r="CT4" s="31">
        <f t="shared" ref="CT4" si="59">CS4/$E$4</f>
        <v>0.6</v>
      </c>
      <c r="CU4" s="30" t="s">
        <v>28</v>
      </c>
      <c r="CV4" s="12">
        <f t="shared" ref="CV4" si="60">SUM(CV5:CV6)</f>
        <v>9</v>
      </c>
      <c r="CW4" s="31">
        <f t="shared" ref="CW4" si="61">CV4/$E$4</f>
        <v>0.9</v>
      </c>
    </row>
    <row r="5" spans="1:101" s="7" customFormat="1" ht="78" customHeight="1" x14ac:dyDescent="0.25">
      <c r="A5" s="14" t="s">
        <v>91</v>
      </c>
      <c r="B5" s="15" t="s">
        <v>23</v>
      </c>
      <c r="C5" s="14" t="s">
        <v>22</v>
      </c>
      <c r="D5" s="15" t="s">
        <v>25</v>
      </c>
      <c r="E5" s="25">
        <v>5</v>
      </c>
      <c r="F5" s="32">
        <v>4</v>
      </c>
      <c r="G5" s="14">
        <f>IF(F5=0,0,IF(F5&lt;=2,1,IF(F5&lt;=5,2,IF(F5&lt;=7,3,IF(F5&lt;=9,4,5)))))</f>
        <v>2</v>
      </c>
      <c r="H5" s="33">
        <f>G5/$E$5</f>
        <v>0.4</v>
      </c>
      <c r="I5" s="32">
        <v>5</v>
      </c>
      <c r="J5" s="14">
        <f t="shared" ref="J5" si="62">IF(I5=0,0,IF(I5&lt;=2,1,IF(I5&lt;=5,2,IF(I5&lt;=7,3,IF(I5&lt;=9,4,5)))))</f>
        <v>2</v>
      </c>
      <c r="K5" s="33">
        <f t="shared" ref="K5" si="63">J5/$E$5</f>
        <v>0.4</v>
      </c>
      <c r="L5" s="32">
        <v>7</v>
      </c>
      <c r="M5" s="14">
        <f t="shared" ref="M5" si="64">IF(L5=0,0,IF(L5&lt;=2,1,IF(L5&lt;=5,2,IF(L5&lt;=7,3,IF(L5&lt;=9,4,5)))))</f>
        <v>3</v>
      </c>
      <c r="N5" s="33">
        <f t="shared" ref="N5" si="65">M5/$E$5</f>
        <v>0.6</v>
      </c>
      <c r="O5" s="32">
        <v>5</v>
      </c>
      <c r="P5" s="14">
        <f t="shared" ref="P5" si="66">IF(O5=0,0,IF(O5&lt;=2,1,IF(O5&lt;=5,2,IF(O5&lt;=7,3,IF(O5&lt;=9,4,5)))))</f>
        <v>2</v>
      </c>
      <c r="Q5" s="33">
        <f t="shared" ref="Q5" si="67">P5/$E$5</f>
        <v>0.4</v>
      </c>
      <c r="R5" s="32">
        <v>10</v>
      </c>
      <c r="S5" s="14">
        <f t="shared" ref="S5" si="68">IF(R5=0,0,IF(R5&lt;=2,1,IF(R5&lt;=5,2,IF(R5&lt;=7,3,IF(R5&lt;=9,4,5)))))</f>
        <v>5</v>
      </c>
      <c r="T5" s="33">
        <f t="shared" ref="T5" si="69">S5/$E$5</f>
        <v>1</v>
      </c>
      <c r="U5" s="32">
        <v>11</v>
      </c>
      <c r="V5" s="14">
        <f t="shared" ref="V5" si="70">IF(U5=0,0,IF(U5&lt;=2,1,IF(U5&lt;=5,2,IF(U5&lt;=7,3,IF(U5&lt;=9,4,5)))))</f>
        <v>5</v>
      </c>
      <c r="W5" s="33">
        <f t="shared" ref="W5" si="71">V5/$E$5</f>
        <v>1</v>
      </c>
      <c r="X5" s="32">
        <v>10</v>
      </c>
      <c r="Y5" s="14">
        <f t="shared" ref="Y5" si="72">IF(X5=0,0,IF(X5&lt;=2,1,IF(X5&lt;=5,2,IF(X5&lt;=7,3,IF(X5&lt;=9,4,5)))))</f>
        <v>5</v>
      </c>
      <c r="Z5" s="33">
        <f t="shared" ref="Z5" si="73">Y5/$E$5</f>
        <v>1</v>
      </c>
      <c r="AA5" s="32">
        <v>8</v>
      </c>
      <c r="AB5" s="14">
        <f t="shared" ref="AB5" si="74">IF(AA5=0,0,IF(AA5&lt;=2,1,IF(AA5&lt;=5,2,IF(AA5&lt;=7,3,IF(AA5&lt;=9,4,5)))))</f>
        <v>4</v>
      </c>
      <c r="AC5" s="33">
        <f t="shared" ref="AC5" si="75">AB5/$E$5</f>
        <v>0.8</v>
      </c>
      <c r="AD5" s="32">
        <v>10</v>
      </c>
      <c r="AE5" s="14">
        <f t="shared" ref="AE5" si="76">IF(AD5=0,0,IF(AD5&lt;=2,1,IF(AD5&lt;=5,2,IF(AD5&lt;=7,3,IF(AD5&lt;=9,4,5)))))</f>
        <v>5</v>
      </c>
      <c r="AF5" s="33">
        <f t="shared" ref="AF5" si="77">AE5/$E$5</f>
        <v>1</v>
      </c>
      <c r="AG5" s="32">
        <v>9</v>
      </c>
      <c r="AH5" s="14">
        <f t="shared" ref="AH5" si="78">IF(AG5=0,0,IF(AG5&lt;=2,1,IF(AG5&lt;=5,2,IF(AG5&lt;=7,3,IF(AG5&lt;=9,4,5)))))</f>
        <v>4</v>
      </c>
      <c r="AI5" s="33">
        <f t="shared" ref="AI5" si="79">AH5/$E$5</f>
        <v>0.8</v>
      </c>
      <c r="AJ5" s="32">
        <v>3</v>
      </c>
      <c r="AK5" s="14">
        <f t="shared" ref="AK5" si="80">IF(AJ5=0,0,IF(AJ5&lt;=2,1,IF(AJ5&lt;=5,2,IF(AJ5&lt;=7,3,IF(AJ5&lt;=9,4,5)))))</f>
        <v>2</v>
      </c>
      <c r="AL5" s="33">
        <f t="shared" ref="AL5" si="81">AK5/$E$5</f>
        <v>0.4</v>
      </c>
      <c r="AM5" s="32">
        <v>10</v>
      </c>
      <c r="AN5" s="14">
        <f t="shared" ref="AN5" si="82">IF(AM5=0,0,IF(AM5&lt;=2,1,IF(AM5&lt;=5,2,IF(AM5&lt;=7,3,IF(AM5&lt;=9,4,5)))))</f>
        <v>5</v>
      </c>
      <c r="AO5" s="33">
        <f t="shared" ref="AO5" si="83">AN5/$E$5</f>
        <v>1</v>
      </c>
      <c r="AP5" s="32">
        <v>3</v>
      </c>
      <c r="AQ5" s="14">
        <f t="shared" ref="AQ5" si="84">IF(AP5=0,0,IF(AP5&lt;=2,1,IF(AP5&lt;=5,2,IF(AP5&lt;=7,3,IF(AP5&lt;=9,4,5)))))</f>
        <v>2</v>
      </c>
      <c r="AR5" s="33">
        <f t="shared" ref="AR5" si="85">AQ5/$E$5</f>
        <v>0.4</v>
      </c>
      <c r="AS5" s="32">
        <v>9</v>
      </c>
      <c r="AT5" s="14">
        <f t="shared" ref="AT5" si="86">IF(AS5=0,0,IF(AS5&lt;=2,1,IF(AS5&lt;=5,2,IF(AS5&lt;=7,3,IF(AS5&lt;=9,4,5)))))</f>
        <v>4</v>
      </c>
      <c r="AU5" s="33">
        <f t="shared" ref="AU5" si="87">AT5/$E$5</f>
        <v>0.8</v>
      </c>
      <c r="AV5" s="32">
        <v>10</v>
      </c>
      <c r="AW5" s="14">
        <f t="shared" ref="AW5" si="88">IF(AV5=0,0,IF(AV5&lt;=2,1,IF(AV5&lt;=5,2,IF(AV5&lt;=7,3,IF(AV5&lt;=9,4,5)))))</f>
        <v>5</v>
      </c>
      <c r="AX5" s="33">
        <f t="shared" ref="AX5" si="89">AW5/$E$5</f>
        <v>1</v>
      </c>
      <c r="AY5" s="32">
        <v>6</v>
      </c>
      <c r="AZ5" s="14">
        <f t="shared" ref="AZ5" si="90">IF(AY5=0,0,IF(AY5&lt;=2,1,IF(AY5&lt;=5,2,IF(AY5&lt;=7,3,IF(AY5&lt;=9,4,5)))))</f>
        <v>3</v>
      </c>
      <c r="BA5" s="33">
        <f t="shared" ref="BA5" si="91">AZ5/$E$5</f>
        <v>0.6</v>
      </c>
      <c r="BB5" s="32">
        <v>7</v>
      </c>
      <c r="BC5" s="14">
        <f t="shared" ref="BC5" si="92">IF(BB5=0,0,IF(BB5&lt;=2,1,IF(BB5&lt;=5,2,IF(BB5&lt;=7,3,IF(BB5&lt;=9,4,5)))))</f>
        <v>3</v>
      </c>
      <c r="BD5" s="33">
        <f t="shared" ref="BD5" si="93">BC5/$E$5</f>
        <v>0.6</v>
      </c>
      <c r="BE5" s="32">
        <v>10</v>
      </c>
      <c r="BF5" s="14">
        <f t="shared" ref="BF5" si="94">IF(BE5=0,0,IF(BE5&lt;=2,1,IF(BE5&lt;=5,2,IF(BE5&lt;=7,3,IF(BE5&lt;=9,4,5)))))</f>
        <v>5</v>
      </c>
      <c r="BG5" s="33">
        <f t="shared" ref="BG5" si="95">BF5/$E$5</f>
        <v>1</v>
      </c>
      <c r="BH5" s="32">
        <v>6</v>
      </c>
      <c r="BI5" s="14">
        <f t="shared" ref="BI5" si="96">IF(BH5=0,0,IF(BH5&lt;=2,1,IF(BH5&lt;=5,2,IF(BH5&lt;=7,3,IF(BH5&lt;=9,4,5)))))</f>
        <v>3</v>
      </c>
      <c r="BJ5" s="33">
        <f t="shared" ref="BJ5" si="97">BI5/$E$5</f>
        <v>0.6</v>
      </c>
      <c r="BK5" s="32">
        <v>7</v>
      </c>
      <c r="BL5" s="14">
        <f t="shared" ref="BL5" si="98">IF(BK5=0,0,IF(BK5&lt;=2,1,IF(BK5&lt;=5,2,IF(BK5&lt;=7,3,IF(BK5&lt;=9,4,5)))))</f>
        <v>3</v>
      </c>
      <c r="BM5" s="33">
        <f t="shared" ref="BM5" si="99">BL5/$E$5</f>
        <v>0.6</v>
      </c>
      <c r="BN5" s="32">
        <v>7</v>
      </c>
      <c r="BO5" s="14">
        <f t="shared" ref="BO5" si="100">IF(BN5=0,0,IF(BN5&lt;=2,1,IF(BN5&lt;=5,2,IF(BN5&lt;=7,3,IF(BN5&lt;=9,4,5)))))</f>
        <v>3</v>
      </c>
      <c r="BP5" s="33">
        <f t="shared" ref="BP5" si="101">BO5/$E$5</f>
        <v>0.6</v>
      </c>
      <c r="BQ5" s="32">
        <v>3</v>
      </c>
      <c r="BR5" s="14">
        <f t="shared" ref="BR5" si="102">IF(BQ5=0,0,IF(BQ5&lt;=2,1,IF(BQ5&lt;=5,2,IF(BQ5&lt;=7,3,IF(BQ5&lt;=9,4,5)))))</f>
        <v>2</v>
      </c>
      <c r="BS5" s="33">
        <f t="shared" ref="BS5" si="103">BR5/$E$5</f>
        <v>0.4</v>
      </c>
      <c r="BT5" s="32">
        <v>7</v>
      </c>
      <c r="BU5" s="14">
        <f t="shared" ref="BU5" si="104">IF(BT5=0,0,IF(BT5&lt;=2,1,IF(BT5&lt;=5,2,IF(BT5&lt;=7,3,IF(BT5&lt;=9,4,5)))))</f>
        <v>3</v>
      </c>
      <c r="BV5" s="33">
        <f t="shared" ref="BV5" si="105">BU5/$E$5</f>
        <v>0.6</v>
      </c>
      <c r="BW5" s="32">
        <v>2</v>
      </c>
      <c r="BX5" s="14">
        <f t="shared" ref="BX5" si="106">IF(BW5=0,0,IF(BW5&lt;=2,1,IF(BW5&lt;=5,2,IF(BW5&lt;=7,3,IF(BW5&lt;=9,4,5)))))</f>
        <v>1</v>
      </c>
      <c r="BY5" s="33">
        <f t="shared" ref="BY5" si="107">BX5/$E$5</f>
        <v>0.2</v>
      </c>
      <c r="BZ5" s="32">
        <v>1</v>
      </c>
      <c r="CA5" s="14">
        <f t="shared" ref="CA5" si="108">IF(BZ5=0,0,IF(BZ5&lt;=2,1,IF(BZ5&lt;=5,2,IF(BZ5&lt;=7,3,IF(BZ5&lt;=9,4,5)))))</f>
        <v>1</v>
      </c>
      <c r="CB5" s="33">
        <f t="shared" ref="CB5" si="109">CA5/$E$5</f>
        <v>0.2</v>
      </c>
      <c r="CC5" s="32">
        <v>4</v>
      </c>
      <c r="CD5" s="14">
        <f t="shared" ref="CD5" si="110">IF(CC5=0,0,IF(CC5&lt;=2,1,IF(CC5&lt;=5,2,IF(CC5&lt;=7,3,IF(CC5&lt;=9,4,5)))))</f>
        <v>2</v>
      </c>
      <c r="CE5" s="33">
        <f t="shared" ref="CE5" si="111">CD5/$E$5</f>
        <v>0.4</v>
      </c>
      <c r="CF5" s="32">
        <v>3</v>
      </c>
      <c r="CG5" s="14">
        <f t="shared" ref="CG5" si="112">IF(CF5=0,0,IF(CF5&lt;=2,1,IF(CF5&lt;=5,2,IF(CF5&lt;=7,3,IF(CF5&lt;=9,4,5)))))</f>
        <v>2</v>
      </c>
      <c r="CH5" s="33">
        <f t="shared" ref="CH5" si="113">CG5/$E$5</f>
        <v>0.4</v>
      </c>
      <c r="CI5" s="32">
        <v>15</v>
      </c>
      <c r="CJ5" s="14">
        <f t="shared" ref="CJ5" si="114">IF(CI5=0,0,IF(CI5&lt;=2,1,IF(CI5&lt;=5,2,IF(CI5&lt;=7,3,IF(CI5&lt;=9,4,5)))))</f>
        <v>5</v>
      </c>
      <c r="CK5" s="33">
        <f t="shared" ref="CK5" si="115">CJ5/$E$5</f>
        <v>1</v>
      </c>
      <c r="CL5" s="32">
        <v>4</v>
      </c>
      <c r="CM5" s="14">
        <f t="shared" ref="CM5" si="116">IF(CL5=0,0,IF(CL5&lt;=2,1,IF(CL5&lt;=5,2,IF(CL5&lt;=7,3,IF(CL5&lt;=9,4,5)))))</f>
        <v>2</v>
      </c>
      <c r="CN5" s="33">
        <f t="shared" ref="CN5" si="117">CM5/$E$5</f>
        <v>0.4</v>
      </c>
      <c r="CO5" s="32">
        <v>7</v>
      </c>
      <c r="CP5" s="14">
        <f t="shared" ref="CP5" si="118">IF(CO5=0,0,IF(CO5&lt;=2,1,IF(CO5&lt;=5,2,IF(CO5&lt;=7,3,IF(CO5&lt;=9,4,5)))))</f>
        <v>3</v>
      </c>
      <c r="CQ5" s="33">
        <f t="shared" ref="CQ5" si="119">CP5/$E$5</f>
        <v>0.6</v>
      </c>
      <c r="CR5" s="32">
        <v>11</v>
      </c>
      <c r="CS5" s="14">
        <f t="shared" ref="CS5" si="120">IF(CR5=0,0,IF(CR5&lt;=2,1,IF(CR5&lt;=5,2,IF(CR5&lt;=7,3,IF(CR5&lt;=9,4,5)))))</f>
        <v>5</v>
      </c>
      <c r="CT5" s="33">
        <f t="shared" ref="CT5" si="121">CS5/$E$5</f>
        <v>1</v>
      </c>
      <c r="CU5" s="32">
        <v>13</v>
      </c>
      <c r="CV5" s="14">
        <f t="shared" ref="CV5" si="122">IF(CU5=0,0,IF(CU5&lt;=2,1,IF(CU5&lt;=5,2,IF(CU5&lt;=7,3,IF(CU5&lt;=9,4,5)))))</f>
        <v>5</v>
      </c>
      <c r="CW5" s="33">
        <f t="shared" ref="CW5" si="123">CV5/$E$5</f>
        <v>1</v>
      </c>
    </row>
    <row r="6" spans="1:101" ht="37.5" customHeight="1" x14ac:dyDescent="0.25">
      <c r="A6" s="14" t="s">
        <v>92</v>
      </c>
      <c r="B6" s="15" t="s">
        <v>13</v>
      </c>
      <c r="C6" s="14" t="s">
        <v>26</v>
      </c>
      <c r="D6" s="15" t="s">
        <v>31</v>
      </c>
      <c r="E6" s="25">
        <v>5</v>
      </c>
      <c r="F6" s="34">
        <v>0.59</v>
      </c>
      <c r="G6" s="14">
        <f>IF(F6&lt;=49%,0,IF(F6&lt;=59%,1,IF(F6&lt;=69%,2,IF(F6&lt;=79%,3,IF(F6&lt;=89%,4,IF(F6&lt;=100%,5,"Ошибка ввода"))))))</f>
        <v>1</v>
      </c>
      <c r="H6" s="33">
        <f>G6/$E$6</f>
        <v>0.2</v>
      </c>
      <c r="I6" s="34">
        <v>0.87</v>
      </c>
      <c r="J6" s="14">
        <f t="shared" ref="J6" si="124">IF(I6&lt;=49%,0,IF(I6&lt;=59%,1,IF(I6&lt;=69%,2,IF(I6&lt;=79%,3,IF(I6&lt;=89%,4,IF(I6&lt;=100%,5,"Ошибка ввода"))))))</f>
        <v>4</v>
      </c>
      <c r="K6" s="33">
        <f t="shared" ref="K6" si="125">J6/$E$6</f>
        <v>0.8</v>
      </c>
      <c r="L6" s="34">
        <v>0.59</v>
      </c>
      <c r="M6" s="14">
        <f t="shared" ref="M6" si="126">IF(L6&lt;=49%,0,IF(L6&lt;=59%,1,IF(L6&lt;=69%,2,IF(L6&lt;=79%,3,IF(L6&lt;=89%,4,IF(L6&lt;=100%,5,"Ошибка ввода"))))))</f>
        <v>1</v>
      </c>
      <c r="N6" s="33">
        <f t="shared" ref="N6" si="127">M6/$E$6</f>
        <v>0.2</v>
      </c>
      <c r="O6" s="34">
        <v>0.79</v>
      </c>
      <c r="P6" s="14">
        <f t="shared" ref="P6" si="128">IF(O6&lt;=49%,0,IF(O6&lt;=59%,1,IF(O6&lt;=69%,2,IF(O6&lt;=79%,3,IF(O6&lt;=89%,4,IF(O6&lt;=100%,5,"Ошибка ввода"))))))</f>
        <v>3</v>
      </c>
      <c r="Q6" s="33">
        <f t="shared" ref="Q6" si="129">P6/$E$6</f>
        <v>0.6</v>
      </c>
      <c r="R6" s="34">
        <v>0.39</v>
      </c>
      <c r="S6" s="14">
        <f t="shared" ref="S6" si="130">IF(R6&lt;=49%,0,IF(R6&lt;=59%,1,IF(R6&lt;=69%,2,IF(R6&lt;=79%,3,IF(R6&lt;=89%,4,IF(R6&lt;=100%,5,"Ошибка ввода"))))))</f>
        <v>0</v>
      </c>
      <c r="T6" s="33">
        <f t="shared" ref="T6" si="131">S6/$E$6</f>
        <v>0</v>
      </c>
      <c r="U6" s="34">
        <v>0.57999999999999996</v>
      </c>
      <c r="V6" s="14">
        <f t="shared" ref="V6" si="132">IF(U6&lt;=49%,0,IF(U6&lt;=59%,1,IF(U6&lt;=69%,2,IF(U6&lt;=79%,3,IF(U6&lt;=89%,4,IF(U6&lt;=100%,5,"Ошибка ввода"))))))</f>
        <v>1</v>
      </c>
      <c r="W6" s="33">
        <f t="shared" ref="W6" si="133">V6/$E$6</f>
        <v>0.2</v>
      </c>
      <c r="X6" s="34">
        <v>0.77</v>
      </c>
      <c r="Y6" s="14">
        <f t="shared" ref="Y6" si="134">IF(X6&lt;=49%,0,IF(X6&lt;=59%,1,IF(X6&lt;=69%,2,IF(X6&lt;=79%,3,IF(X6&lt;=89%,4,IF(X6&lt;=100%,5,"Ошибка ввода"))))))</f>
        <v>3</v>
      </c>
      <c r="Z6" s="33">
        <f t="shared" ref="Z6" si="135">Y6/$E$6</f>
        <v>0.6</v>
      </c>
      <c r="AA6" s="34">
        <v>0.69</v>
      </c>
      <c r="AB6" s="14">
        <f t="shared" ref="AB6" si="136">IF(AA6&lt;=49%,0,IF(AA6&lt;=59%,1,IF(AA6&lt;=69%,2,IF(AA6&lt;=79%,3,IF(AA6&lt;=89%,4,IF(AA6&lt;=100%,5,"Ошибка ввода"))))))</f>
        <v>2</v>
      </c>
      <c r="AC6" s="33">
        <f t="shared" ref="AC6" si="137">AB6/$E$6</f>
        <v>0.4</v>
      </c>
      <c r="AD6" s="34">
        <v>0.85</v>
      </c>
      <c r="AE6" s="14">
        <f t="shared" ref="AE6" si="138">IF(AD6&lt;=49%,0,IF(AD6&lt;=59%,1,IF(AD6&lt;=69%,2,IF(AD6&lt;=79%,3,IF(AD6&lt;=89%,4,IF(AD6&lt;=100%,5,"Ошибка ввода"))))))</f>
        <v>4</v>
      </c>
      <c r="AF6" s="33">
        <f t="shared" ref="AF6" si="139">AE6/$E$6</f>
        <v>0.8</v>
      </c>
      <c r="AG6" s="34">
        <v>0.67</v>
      </c>
      <c r="AH6" s="14">
        <f t="shared" ref="AH6" si="140">IF(AG6&lt;=49%,0,IF(AG6&lt;=59%,1,IF(AG6&lt;=69%,2,IF(AG6&lt;=79%,3,IF(AG6&lt;=89%,4,IF(AG6&lt;=100%,5,"Ошибка ввода"))))))</f>
        <v>2</v>
      </c>
      <c r="AI6" s="33">
        <f t="shared" ref="AI6" si="141">AH6/$E$6</f>
        <v>0.4</v>
      </c>
      <c r="AJ6" s="34">
        <v>0.46</v>
      </c>
      <c r="AK6" s="14">
        <f t="shared" ref="AK6" si="142">IF(AJ6&lt;=49%,0,IF(AJ6&lt;=59%,1,IF(AJ6&lt;=69%,2,IF(AJ6&lt;=79%,3,IF(AJ6&lt;=89%,4,IF(AJ6&lt;=100%,5,"Ошибка ввода"))))))</f>
        <v>0</v>
      </c>
      <c r="AL6" s="33">
        <f t="shared" ref="AL6" si="143">AK6/$E$6</f>
        <v>0</v>
      </c>
      <c r="AM6" s="34">
        <v>0.49</v>
      </c>
      <c r="AN6" s="14">
        <f t="shared" ref="AN6" si="144">IF(AM6&lt;=49%,0,IF(AM6&lt;=59%,1,IF(AM6&lt;=69%,2,IF(AM6&lt;=79%,3,IF(AM6&lt;=89%,4,IF(AM6&lt;=100%,5,"Ошибка ввода"))))))</f>
        <v>0</v>
      </c>
      <c r="AO6" s="33">
        <f t="shared" ref="AO6" si="145">AN6/$E$6</f>
        <v>0</v>
      </c>
      <c r="AP6" s="34">
        <v>0.74</v>
      </c>
      <c r="AQ6" s="14">
        <f t="shared" ref="AQ6" si="146">IF(AP6&lt;=49%,0,IF(AP6&lt;=59%,1,IF(AP6&lt;=69%,2,IF(AP6&lt;=79%,3,IF(AP6&lt;=89%,4,IF(AP6&lt;=100%,5,"Ошибка ввода"))))))</f>
        <v>3</v>
      </c>
      <c r="AR6" s="33">
        <f t="shared" ref="AR6" si="147">AQ6/$E$6</f>
        <v>0.6</v>
      </c>
      <c r="AS6" s="34">
        <v>0.75</v>
      </c>
      <c r="AT6" s="14">
        <f t="shared" ref="AT6" si="148">IF(AS6&lt;=49%,0,IF(AS6&lt;=59%,1,IF(AS6&lt;=69%,2,IF(AS6&lt;=79%,3,IF(AS6&lt;=89%,4,IF(AS6&lt;=100%,5,"Ошибка ввода"))))))</f>
        <v>3</v>
      </c>
      <c r="AU6" s="33">
        <f t="shared" ref="AU6" si="149">AT6/$E$6</f>
        <v>0.6</v>
      </c>
      <c r="AV6" s="34">
        <v>0.66</v>
      </c>
      <c r="AW6" s="14">
        <f t="shared" ref="AW6" si="150">IF(AV6&lt;=49%,0,IF(AV6&lt;=59%,1,IF(AV6&lt;=69%,2,IF(AV6&lt;=79%,3,IF(AV6&lt;=89%,4,IF(AV6&lt;=100%,5,"Ошибка ввода"))))))</f>
        <v>2</v>
      </c>
      <c r="AX6" s="33">
        <f t="shared" ref="AX6" si="151">AW6/$E$6</f>
        <v>0.4</v>
      </c>
      <c r="AY6" s="34">
        <v>0.56999999999999995</v>
      </c>
      <c r="AZ6" s="14">
        <f t="shared" ref="AZ6" si="152">IF(AY6&lt;=49%,0,IF(AY6&lt;=59%,1,IF(AY6&lt;=69%,2,IF(AY6&lt;=79%,3,IF(AY6&lt;=89%,4,IF(AY6&lt;=100%,5,"Ошибка ввода"))))))</f>
        <v>1</v>
      </c>
      <c r="BA6" s="33">
        <f t="shared" ref="BA6" si="153">AZ6/$E$6</f>
        <v>0.2</v>
      </c>
      <c r="BB6" s="34">
        <v>0.75</v>
      </c>
      <c r="BC6" s="14">
        <f t="shared" ref="BC6" si="154">IF(BB6&lt;=49%,0,IF(BB6&lt;=59%,1,IF(BB6&lt;=69%,2,IF(BB6&lt;=79%,3,IF(BB6&lt;=89%,4,IF(BB6&lt;=100%,5,"Ошибка ввода"))))))</f>
        <v>3</v>
      </c>
      <c r="BD6" s="33">
        <f t="shared" ref="BD6" si="155">BC6/$E$6</f>
        <v>0.6</v>
      </c>
      <c r="BE6" s="34">
        <v>0.7</v>
      </c>
      <c r="BF6" s="14">
        <f t="shared" ref="BF6" si="156">IF(BE6&lt;=49%,0,IF(BE6&lt;=59%,1,IF(BE6&lt;=69%,2,IF(BE6&lt;=79%,3,IF(BE6&lt;=89%,4,IF(BE6&lt;=100%,5,"Ошибка ввода"))))))</f>
        <v>3</v>
      </c>
      <c r="BG6" s="33">
        <f t="shared" ref="BG6" si="157">BF6/$E$6</f>
        <v>0.6</v>
      </c>
      <c r="BH6" s="34">
        <v>0.67</v>
      </c>
      <c r="BI6" s="14">
        <f t="shared" ref="BI6" si="158">IF(BH6&lt;=49%,0,IF(BH6&lt;=59%,1,IF(BH6&lt;=69%,2,IF(BH6&lt;=79%,3,IF(BH6&lt;=89%,4,IF(BH6&lt;=100%,5,"Ошибка ввода"))))))</f>
        <v>2</v>
      </c>
      <c r="BJ6" s="33">
        <f t="shared" ref="BJ6" si="159">BI6/$E$6</f>
        <v>0.4</v>
      </c>
      <c r="BK6" s="34">
        <v>0.71</v>
      </c>
      <c r="BL6" s="14">
        <f t="shared" ref="BL6" si="160">IF(BK6&lt;=49%,0,IF(BK6&lt;=59%,1,IF(BK6&lt;=69%,2,IF(BK6&lt;=79%,3,IF(BK6&lt;=89%,4,IF(BK6&lt;=100%,5,"Ошибка ввода"))))))</f>
        <v>3</v>
      </c>
      <c r="BM6" s="33">
        <f t="shared" ref="BM6" si="161">BL6/$E$6</f>
        <v>0.6</v>
      </c>
      <c r="BN6" s="34">
        <v>0.72</v>
      </c>
      <c r="BO6" s="14">
        <f t="shared" ref="BO6" si="162">IF(BN6&lt;=49%,0,IF(BN6&lt;=59%,1,IF(BN6&lt;=69%,2,IF(BN6&lt;=79%,3,IF(BN6&lt;=89%,4,IF(BN6&lt;=100%,5,"Ошибка ввода"))))))</f>
        <v>3</v>
      </c>
      <c r="BP6" s="33">
        <f t="shared" ref="BP6" si="163">BO6/$E$6</f>
        <v>0.6</v>
      </c>
      <c r="BQ6" s="34">
        <v>0.68</v>
      </c>
      <c r="BR6" s="14">
        <f t="shared" ref="BR6" si="164">IF(BQ6&lt;=49%,0,IF(BQ6&lt;=59%,1,IF(BQ6&lt;=69%,2,IF(BQ6&lt;=79%,3,IF(BQ6&lt;=89%,4,IF(BQ6&lt;=100%,5,"Ошибка ввода"))))))</f>
        <v>2</v>
      </c>
      <c r="BS6" s="33">
        <f t="shared" ref="BS6" si="165">BR6/$E$6</f>
        <v>0.4</v>
      </c>
      <c r="BT6" s="34">
        <v>0.71</v>
      </c>
      <c r="BU6" s="14">
        <f t="shared" ref="BU6" si="166">IF(BT6&lt;=49%,0,IF(BT6&lt;=59%,1,IF(BT6&lt;=69%,2,IF(BT6&lt;=79%,3,IF(BT6&lt;=89%,4,IF(BT6&lt;=100%,5,"Ошибка ввода"))))))</f>
        <v>3</v>
      </c>
      <c r="BV6" s="33">
        <f t="shared" ref="BV6" si="167">BU6/$E$6</f>
        <v>0.6</v>
      </c>
      <c r="BW6" s="34">
        <v>0.84</v>
      </c>
      <c r="BX6" s="14">
        <f t="shared" ref="BX6" si="168">IF(BW6&lt;=49%,0,IF(BW6&lt;=59%,1,IF(BW6&lt;=69%,2,IF(BW6&lt;=79%,3,IF(BW6&lt;=89%,4,IF(BW6&lt;=100%,5,"Ошибка ввода"))))))</f>
        <v>4</v>
      </c>
      <c r="BY6" s="33">
        <f t="shared" ref="BY6" si="169">BX6/$E$6</f>
        <v>0.8</v>
      </c>
      <c r="BZ6" s="34">
        <v>0.56999999999999995</v>
      </c>
      <c r="CA6" s="14">
        <f t="shared" ref="CA6" si="170">IF(BZ6&lt;=49%,0,IF(BZ6&lt;=59%,1,IF(BZ6&lt;=69%,2,IF(BZ6&lt;=79%,3,IF(BZ6&lt;=89%,4,IF(BZ6&lt;=100%,5,"Ошибка ввода"))))))</f>
        <v>1</v>
      </c>
      <c r="CB6" s="33">
        <f t="shared" ref="CB6" si="171">CA6/$E$6</f>
        <v>0.2</v>
      </c>
      <c r="CC6" s="34">
        <v>0.76</v>
      </c>
      <c r="CD6" s="14">
        <f t="shared" ref="CD6" si="172">IF(CC6&lt;=49%,0,IF(CC6&lt;=59%,1,IF(CC6&lt;=69%,2,IF(CC6&lt;=79%,3,IF(CC6&lt;=89%,4,IF(CC6&lt;=100%,5,"Ошибка ввода"))))))</f>
        <v>3</v>
      </c>
      <c r="CE6" s="33">
        <f t="shared" ref="CE6" si="173">CD6/$E$6</f>
        <v>0.6</v>
      </c>
      <c r="CF6" s="34">
        <v>0.51</v>
      </c>
      <c r="CG6" s="14">
        <f t="shared" ref="CG6" si="174">IF(CF6&lt;=49%,0,IF(CF6&lt;=59%,1,IF(CF6&lt;=69%,2,IF(CF6&lt;=79%,3,IF(CF6&lt;=89%,4,IF(CF6&lt;=100%,5,"Ошибка ввода"))))))</f>
        <v>1</v>
      </c>
      <c r="CH6" s="33">
        <f t="shared" ref="CH6" si="175">CG6/$E$6</f>
        <v>0.2</v>
      </c>
      <c r="CI6" s="34">
        <v>0.59</v>
      </c>
      <c r="CJ6" s="14">
        <f t="shared" ref="CJ6" si="176">IF(CI6&lt;=49%,0,IF(CI6&lt;=59%,1,IF(CI6&lt;=69%,2,IF(CI6&lt;=79%,3,IF(CI6&lt;=89%,4,IF(CI6&lt;=100%,5,"Ошибка ввода"))))))</f>
        <v>1</v>
      </c>
      <c r="CK6" s="33">
        <f t="shared" ref="CK6" si="177">CJ6/$E$6</f>
        <v>0.2</v>
      </c>
      <c r="CL6" s="34">
        <v>0.59</v>
      </c>
      <c r="CM6" s="14">
        <f t="shared" ref="CM6" si="178">IF(CL6&lt;=49%,0,IF(CL6&lt;=59%,1,IF(CL6&lt;=69%,2,IF(CL6&lt;=79%,3,IF(CL6&lt;=89%,4,IF(CL6&lt;=100%,5,"Ошибка ввода"))))))</f>
        <v>1</v>
      </c>
      <c r="CN6" s="33">
        <f t="shared" ref="CN6" si="179">CM6/$E$6</f>
        <v>0.2</v>
      </c>
      <c r="CO6" s="34">
        <v>0.48</v>
      </c>
      <c r="CP6" s="14">
        <f t="shared" ref="CP6" si="180">IF(CO6&lt;=49%,0,IF(CO6&lt;=59%,1,IF(CO6&lt;=69%,2,IF(CO6&lt;=79%,3,IF(CO6&lt;=89%,4,IF(CO6&lt;=100%,5,"Ошибка ввода"))))))</f>
        <v>0</v>
      </c>
      <c r="CQ6" s="33">
        <f t="shared" ref="CQ6" si="181">CP6/$E$6</f>
        <v>0</v>
      </c>
      <c r="CR6" s="34">
        <v>0.59</v>
      </c>
      <c r="CS6" s="14">
        <f t="shared" ref="CS6" si="182">IF(CR6&lt;=49%,0,IF(CR6&lt;=59%,1,IF(CR6&lt;=69%,2,IF(CR6&lt;=79%,3,IF(CR6&lt;=89%,4,IF(CR6&lt;=100%,5,"Ошибка ввода"))))))</f>
        <v>1</v>
      </c>
      <c r="CT6" s="33">
        <f t="shared" ref="CT6" si="183">CS6/$E$6</f>
        <v>0.2</v>
      </c>
      <c r="CU6" s="34">
        <v>0.82</v>
      </c>
      <c r="CV6" s="14">
        <f t="shared" ref="CV6" si="184">IF(CU6&lt;=49%,0,IF(CU6&lt;=59%,1,IF(CU6&lt;=69%,2,IF(CU6&lt;=79%,3,IF(CU6&lt;=89%,4,IF(CU6&lt;=100%,5,"Ошибка ввода"))))))</f>
        <v>4</v>
      </c>
      <c r="CW6" s="33">
        <f t="shared" ref="CW6" si="185">CV6/$E$6</f>
        <v>0.8</v>
      </c>
    </row>
    <row r="7" spans="1:101" s="16" customFormat="1" ht="39.75" customHeight="1" x14ac:dyDescent="0.25">
      <c r="A7" s="12" t="s">
        <v>29</v>
      </c>
      <c r="B7" s="13" t="s">
        <v>30</v>
      </c>
      <c r="C7" s="12" t="s">
        <v>28</v>
      </c>
      <c r="D7" s="12" t="s">
        <v>28</v>
      </c>
      <c r="E7" s="24">
        <f>SUM(E8:E9)</f>
        <v>8</v>
      </c>
      <c r="F7" s="30" t="s">
        <v>28</v>
      </c>
      <c r="G7" s="12">
        <f>SUM(G8:G9)</f>
        <v>8</v>
      </c>
      <c r="H7" s="31">
        <f>G7/$E$7</f>
        <v>1</v>
      </c>
      <c r="I7" s="30" t="s">
        <v>28</v>
      </c>
      <c r="J7" s="12">
        <f t="shared" ref="J7" si="186">SUM(J8:J9)</f>
        <v>8</v>
      </c>
      <c r="K7" s="31">
        <f t="shared" ref="K7" si="187">J7/$E$7</f>
        <v>1</v>
      </c>
      <c r="L7" s="30" t="s">
        <v>28</v>
      </c>
      <c r="M7" s="12">
        <f t="shared" ref="M7" si="188">SUM(M8:M9)</f>
        <v>8</v>
      </c>
      <c r="N7" s="31">
        <f t="shared" ref="N7" si="189">M7/$E$7</f>
        <v>1</v>
      </c>
      <c r="O7" s="30" t="s">
        <v>28</v>
      </c>
      <c r="P7" s="12">
        <f t="shared" ref="P7" si="190">SUM(P8:P9)</f>
        <v>8</v>
      </c>
      <c r="Q7" s="31">
        <f t="shared" ref="Q7" si="191">P7/$E$7</f>
        <v>1</v>
      </c>
      <c r="R7" s="30" t="s">
        <v>28</v>
      </c>
      <c r="S7" s="12">
        <f t="shared" ref="S7" si="192">SUM(S8:S9)</f>
        <v>8</v>
      </c>
      <c r="T7" s="31">
        <f t="shared" ref="T7" si="193">S7/$E$7</f>
        <v>1</v>
      </c>
      <c r="U7" s="30" t="s">
        <v>28</v>
      </c>
      <c r="V7" s="12">
        <f t="shared" ref="V7" si="194">SUM(V8:V9)</f>
        <v>8</v>
      </c>
      <c r="W7" s="31">
        <f t="shared" ref="W7" si="195">V7/$E$7</f>
        <v>1</v>
      </c>
      <c r="X7" s="30" t="s">
        <v>28</v>
      </c>
      <c r="Y7" s="12">
        <f t="shared" ref="Y7" si="196">SUM(Y8:Y9)</f>
        <v>8</v>
      </c>
      <c r="Z7" s="31">
        <f t="shared" ref="Z7" si="197">Y7/$E$7</f>
        <v>1</v>
      </c>
      <c r="AA7" s="30" t="s">
        <v>28</v>
      </c>
      <c r="AB7" s="12">
        <f t="shared" ref="AB7" si="198">SUM(AB8:AB9)</f>
        <v>8</v>
      </c>
      <c r="AC7" s="31">
        <f t="shared" ref="AC7" si="199">AB7/$E$7</f>
        <v>1</v>
      </c>
      <c r="AD7" s="30" t="s">
        <v>28</v>
      </c>
      <c r="AE7" s="12">
        <f t="shared" ref="AE7" si="200">SUM(AE8:AE9)</f>
        <v>8</v>
      </c>
      <c r="AF7" s="31">
        <f t="shared" ref="AF7" si="201">AE7/$E$7</f>
        <v>1</v>
      </c>
      <c r="AG7" s="30" t="s">
        <v>28</v>
      </c>
      <c r="AH7" s="12">
        <f t="shared" ref="AH7" si="202">SUM(AH8:AH9)</f>
        <v>8</v>
      </c>
      <c r="AI7" s="31">
        <f t="shared" ref="AI7" si="203">AH7/$E$7</f>
        <v>1</v>
      </c>
      <c r="AJ7" s="30" t="s">
        <v>28</v>
      </c>
      <c r="AK7" s="12">
        <f t="shared" ref="AK7" si="204">SUM(AK8:AK9)</f>
        <v>8</v>
      </c>
      <c r="AL7" s="31">
        <f t="shared" ref="AL7" si="205">AK7/$E$7</f>
        <v>1</v>
      </c>
      <c r="AM7" s="30" t="s">
        <v>28</v>
      </c>
      <c r="AN7" s="12">
        <f t="shared" ref="AN7" si="206">SUM(AN8:AN9)</f>
        <v>8</v>
      </c>
      <c r="AO7" s="31">
        <f t="shared" ref="AO7" si="207">AN7/$E$7</f>
        <v>1</v>
      </c>
      <c r="AP7" s="30" t="s">
        <v>28</v>
      </c>
      <c r="AQ7" s="12">
        <f t="shared" ref="AQ7" si="208">SUM(AQ8:AQ9)</f>
        <v>8</v>
      </c>
      <c r="AR7" s="31">
        <f t="shared" ref="AR7" si="209">AQ7/$E$7</f>
        <v>1</v>
      </c>
      <c r="AS7" s="30" t="s">
        <v>28</v>
      </c>
      <c r="AT7" s="12">
        <f t="shared" ref="AT7" si="210">SUM(AT8:AT9)</f>
        <v>8</v>
      </c>
      <c r="AU7" s="31">
        <f t="shared" ref="AU7" si="211">AT7/$E$7</f>
        <v>1</v>
      </c>
      <c r="AV7" s="30" t="s">
        <v>28</v>
      </c>
      <c r="AW7" s="12">
        <f t="shared" ref="AW7" si="212">SUM(AW8:AW9)</f>
        <v>8</v>
      </c>
      <c r="AX7" s="31">
        <f t="shared" ref="AX7" si="213">AW7/$E$7</f>
        <v>1</v>
      </c>
      <c r="AY7" s="30" t="s">
        <v>28</v>
      </c>
      <c r="AZ7" s="12">
        <f t="shared" ref="AZ7" si="214">SUM(AZ8:AZ9)</f>
        <v>8</v>
      </c>
      <c r="BA7" s="31">
        <f t="shared" ref="BA7" si="215">AZ7/$E$7</f>
        <v>1</v>
      </c>
      <c r="BB7" s="30" t="s">
        <v>28</v>
      </c>
      <c r="BC7" s="12">
        <f t="shared" ref="BC7" si="216">SUM(BC8:BC9)</f>
        <v>8</v>
      </c>
      <c r="BD7" s="31">
        <f t="shared" ref="BD7" si="217">BC7/$E$7</f>
        <v>1</v>
      </c>
      <c r="BE7" s="30" t="s">
        <v>28</v>
      </c>
      <c r="BF7" s="12">
        <f t="shared" ref="BF7" si="218">SUM(BF8:BF9)</f>
        <v>8</v>
      </c>
      <c r="BG7" s="31">
        <f t="shared" ref="BG7" si="219">BF7/$E$7</f>
        <v>1</v>
      </c>
      <c r="BH7" s="30" t="s">
        <v>28</v>
      </c>
      <c r="BI7" s="12">
        <f t="shared" ref="BI7" si="220">SUM(BI8:BI9)</f>
        <v>8</v>
      </c>
      <c r="BJ7" s="31">
        <f t="shared" ref="BJ7" si="221">BI7/$E$7</f>
        <v>1</v>
      </c>
      <c r="BK7" s="30" t="s">
        <v>28</v>
      </c>
      <c r="BL7" s="12">
        <f t="shared" ref="BL7" si="222">SUM(BL8:BL9)</f>
        <v>8</v>
      </c>
      <c r="BM7" s="31">
        <f t="shared" ref="BM7" si="223">BL7/$E$7</f>
        <v>1</v>
      </c>
      <c r="BN7" s="30" t="s">
        <v>28</v>
      </c>
      <c r="BO7" s="12">
        <f t="shared" ref="BO7" si="224">SUM(BO8:BO9)</f>
        <v>8</v>
      </c>
      <c r="BP7" s="31">
        <f t="shared" ref="BP7" si="225">BO7/$E$7</f>
        <v>1</v>
      </c>
      <c r="BQ7" s="30" t="s">
        <v>28</v>
      </c>
      <c r="BR7" s="12">
        <f t="shared" ref="BR7" si="226">SUM(BR8:BR9)</f>
        <v>8</v>
      </c>
      <c r="BS7" s="31">
        <f t="shared" ref="BS7" si="227">BR7/$E$7</f>
        <v>1</v>
      </c>
      <c r="BT7" s="30" t="s">
        <v>28</v>
      </c>
      <c r="BU7" s="12">
        <f t="shared" ref="BU7" si="228">SUM(BU8:BU9)</f>
        <v>8</v>
      </c>
      <c r="BV7" s="31">
        <f t="shared" ref="BV7" si="229">BU7/$E$7</f>
        <v>1</v>
      </c>
      <c r="BW7" s="30" t="s">
        <v>28</v>
      </c>
      <c r="BX7" s="12">
        <f t="shared" ref="BX7" si="230">SUM(BX8:BX9)</f>
        <v>8</v>
      </c>
      <c r="BY7" s="31">
        <f t="shared" ref="BY7" si="231">BX7/$E$7</f>
        <v>1</v>
      </c>
      <c r="BZ7" s="30" t="s">
        <v>28</v>
      </c>
      <c r="CA7" s="12">
        <f t="shared" ref="CA7" si="232">SUM(CA8:CA9)</f>
        <v>8</v>
      </c>
      <c r="CB7" s="31">
        <f t="shared" ref="CB7" si="233">CA7/$E$7</f>
        <v>1</v>
      </c>
      <c r="CC7" s="30" t="s">
        <v>28</v>
      </c>
      <c r="CD7" s="12">
        <f t="shared" ref="CD7" si="234">SUM(CD8:CD9)</f>
        <v>8</v>
      </c>
      <c r="CE7" s="31">
        <f t="shared" ref="CE7" si="235">CD7/$E$7</f>
        <v>1</v>
      </c>
      <c r="CF7" s="30" t="s">
        <v>28</v>
      </c>
      <c r="CG7" s="12">
        <f t="shared" ref="CG7" si="236">SUM(CG8:CG9)</f>
        <v>8</v>
      </c>
      <c r="CH7" s="31">
        <f t="shared" ref="CH7" si="237">CG7/$E$7</f>
        <v>1</v>
      </c>
      <c r="CI7" s="30" t="s">
        <v>28</v>
      </c>
      <c r="CJ7" s="12">
        <f t="shared" ref="CJ7" si="238">SUM(CJ8:CJ9)</f>
        <v>8</v>
      </c>
      <c r="CK7" s="31">
        <f t="shared" ref="CK7" si="239">CJ7/$E$7</f>
        <v>1</v>
      </c>
      <c r="CL7" s="30" t="s">
        <v>28</v>
      </c>
      <c r="CM7" s="12">
        <f t="shared" ref="CM7" si="240">SUM(CM8:CM9)</f>
        <v>8</v>
      </c>
      <c r="CN7" s="31">
        <f t="shared" ref="CN7" si="241">CM7/$E$7</f>
        <v>1</v>
      </c>
      <c r="CO7" s="30" t="s">
        <v>28</v>
      </c>
      <c r="CP7" s="12">
        <f t="shared" ref="CP7" si="242">SUM(CP8:CP9)</f>
        <v>8</v>
      </c>
      <c r="CQ7" s="31">
        <f t="shared" ref="CQ7" si="243">CP7/$E$7</f>
        <v>1</v>
      </c>
      <c r="CR7" s="30" t="s">
        <v>28</v>
      </c>
      <c r="CS7" s="12">
        <f t="shared" ref="CS7" si="244">SUM(CS8:CS9)</f>
        <v>8</v>
      </c>
      <c r="CT7" s="31">
        <f t="shared" ref="CT7" si="245">CS7/$E$7</f>
        <v>1</v>
      </c>
      <c r="CU7" s="30" t="s">
        <v>28</v>
      </c>
      <c r="CV7" s="12">
        <f t="shared" ref="CV7" si="246">SUM(CV8:CV9)</f>
        <v>8</v>
      </c>
      <c r="CW7" s="31">
        <f t="shared" ref="CW7" si="247">CV7/$E$7</f>
        <v>1</v>
      </c>
    </row>
    <row r="8" spans="1:101" ht="90" customHeight="1" x14ac:dyDescent="0.25">
      <c r="A8" s="14" t="s">
        <v>93</v>
      </c>
      <c r="B8" s="15" t="s">
        <v>94</v>
      </c>
      <c r="C8" s="14" t="s">
        <v>27</v>
      </c>
      <c r="D8" s="15" t="s">
        <v>99</v>
      </c>
      <c r="E8" s="25">
        <v>3</v>
      </c>
      <c r="F8" s="41">
        <v>0</v>
      </c>
      <c r="G8" s="14">
        <f>IF(ISBLANK(F8),0,IF(F8&lt;0,"Ошибка ввода",IF(F8&lt;=$E$8,$E$8-F8,0)))</f>
        <v>3</v>
      </c>
      <c r="H8" s="33">
        <f>G8/$E$8</f>
        <v>1</v>
      </c>
      <c r="I8" s="41">
        <v>0</v>
      </c>
      <c r="J8" s="14">
        <f t="shared" ref="J8" si="248">IF(ISBLANK(I8),0,IF(I8&lt;0,"Ошибка ввода",IF(I8&lt;=$E$8,$E$8-I8,0)))</f>
        <v>3</v>
      </c>
      <c r="K8" s="33">
        <f t="shared" ref="K8" si="249">J8/$E$8</f>
        <v>1</v>
      </c>
      <c r="L8" s="41">
        <v>0</v>
      </c>
      <c r="M8" s="14">
        <f t="shared" ref="M8" si="250">IF(ISBLANK(L8),0,IF(L8&lt;0,"Ошибка ввода",IF(L8&lt;=$E$8,$E$8-L8,0)))</f>
        <v>3</v>
      </c>
      <c r="N8" s="33">
        <f t="shared" ref="N8" si="251">M8/$E$8</f>
        <v>1</v>
      </c>
      <c r="O8" s="41">
        <v>0</v>
      </c>
      <c r="P8" s="14">
        <f t="shared" ref="P8" si="252">IF(ISBLANK(O8),0,IF(O8&lt;0,"Ошибка ввода",IF(O8&lt;=$E$8,$E$8-O8,0)))</f>
        <v>3</v>
      </c>
      <c r="Q8" s="33">
        <f t="shared" ref="Q8" si="253">P8/$E$8</f>
        <v>1</v>
      </c>
      <c r="R8" s="41">
        <v>0</v>
      </c>
      <c r="S8" s="14">
        <f t="shared" ref="S8" si="254">IF(ISBLANK(R8),0,IF(R8&lt;0,"Ошибка ввода",IF(R8&lt;=$E$8,$E$8-R8,0)))</f>
        <v>3</v>
      </c>
      <c r="T8" s="33">
        <f t="shared" ref="T8" si="255">S8/$E$8</f>
        <v>1</v>
      </c>
      <c r="U8" s="41">
        <v>0</v>
      </c>
      <c r="V8" s="14">
        <f t="shared" ref="V8" si="256">IF(ISBLANK(U8),0,IF(U8&lt;0,"Ошибка ввода",IF(U8&lt;=$E$8,$E$8-U8,0)))</f>
        <v>3</v>
      </c>
      <c r="W8" s="33">
        <f t="shared" ref="W8" si="257">V8/$E$8</f>
        <v>1</v>
      </c>
      <c r="X8" s="41">
        <v>0</v>
      </c>
      <c r="Y8" s="14">
        <f t="shared" ref="Y8" si="258">IF(ISBLANK(X8),0,IF(X8&lt;0,"Ошибка ввода",IF(X8&lt;=$E$8,$E$8-X8,0)))</f>
        <v>3</v>
      </c>
      <c r="Z8" s="33">
        <f t="shared" ref="Z8" si="259">Y8/$E$8</f>
        <v>1</v>
      </c>
      <c r="AA8" s="41">
        <v>0</v>
      </c>
      <c r="AB8" s="14">
        <f t="shared" ref="AB8" si="260">IF(ISBLANK(AA8),0,IF(AA8&lt;0,"Ошибка ввода",IF(AA8&lt;=$E$8,$E$8-AA8,0)))</f>
        <v>3</v>
      </c>
      <c r="AC8" s="33">
        <f t="shared" ref="AC8" si="261">AB8/$E$8</f>
        <v>1</v>
      </c>
      <c r="AD8" s="41">
        <v>0</v>
      </c>
      <c r="AE8" s="14">
        <f t="shared" ref="AE8" si="262">IF(ISBLANK(AD8),0,IF(AD8&lt;0,"Ошибка ввода",IF(AD8&lt;=$E$8,$E$8-AD8,0)))</f>
        <v>3</v>
      </c>
      <c r="AF8" s="33">
        <f t="shared" ref="AF8" si="263">AE8/$E$8</f>
        <v>1</v>
      </c>
      <c r="AG8" s="41">
        <v>0</v>
      </c>
      <c r="AH8" s="14">
        <f t="shared" ref="AH8" si="264">IF(ISBLANK(AG8),0,IF(AG8&lt;0,"Ошибка ввода",IF(AG8&lt;=$E$8,$E$8-AG8,0)))</f>
        <v>3</v>
      </c>
      <c r="AI8" s="33">
        <f t="shared" ref="AI8" si="265">AH8/$E$8</f>
        <v>1</v>
      </c>
      <c r="AJ8" s="41">
        <v>0</v>
      </c>
      <c r="AK8" s="14">
        <f t="shared" ref="AK8" si="266">IF(ISBLANK(AJ8),0,IF(AJ8&lt;0,"Ошибка ввода",IF(AJ8&lt;=$E$8,$E$8-AJ8,0)))</f>
        <v>3</v>
      </c>
      <c r="AL8" s="33">
        <f t="shared" ref="AL8" si="267">AK8/$E$8</f>
        <v>1</v>
      </c>
      <c r="AM8" s="41">
        <v>0</v>
      </c>
      <c r="AN8" s="14">
        <f t="shared" ref="AN8" si="268">IF(ISBLANK(AM8),0,IF(AM8&lt;0,"Ошибка ввода",IF(AM8&lt;=$E$8,$E$8-AM8,0)))</f>
        <v>3</v>
      </c>
      <c r="AO8" s="33">
        <f t="shared" ref="AO8" si="269">AN8/$E$8</f>
        <v>1</v>
      </c>
      <c r="AP8" s="41">
        <v>0</v>
      </c>
      <c r="AQ8" s="14">
        <f t="shared" ref="AQ8" si="270">IF(ISBLANK(AP8),0,IF(AP8&lt;0,"Ошибка ввода",IF(AP8&lt;=$E$8,$E$8-AP8,0)))</f>
        <v>3</v>
      </c>
      <c r="AR8" s="33">
        <f t="shared" ref="AR8" si="271">AQ8/$E$8</f>
        <v>1</v>
      </c>
      <c r="AS8" s="41">
        <v>0</v>
      </c>
      <c r="AT8" s="14">
        <f t="shared" ref="AT8" si="272">IF(ISBLANK(AS8),0,IF(AS8&lt;0,"Ошибка ввода",IF(AS8&lt;=$E$8,$E$8-AS8,0)))</f>
        <v>3</v>
      </c>
      <c r="AU8" s="33">
        <f t="shared" ref="AU8" si="273">AT8/$E$8</f>
        <v>1</v>
      </c>
      <c r="AV8" s="41">
        <v>0</v>
      </c>
      <c r="AW8" s="14">
        <f t="shared" ref="AW8" si="274">IF(ISBLANK(AV8),0,IF(AV8&lt;0,"Ошибка ввода",IF(AV8&lt;=$E$8,$E$8-AV8,0)))</f>
        <v>3</v>
      </c>
      <c r="AX8" s="33">
        <f t="shared" ref="AX8" si="275">AW8/$E$8</f>
        <v>1</v>
      </c>
      <c r="AY8" s="41">
        <v>0</v>
      </c>
      <c r="AZ8" s="14">
        <f t="shared" ref="AZ8" si="276">IF(ISBLANK(AY8),0,IF(AY8&lt;0,"Ошибка ввода",IF(AY8&lt;=$E$8,$E$8-AY8,0)))</f>
        <v>3</v>
      </c>
      <c r="BA8" s="33">
        <f t="shared" ref="BA8" si="277">AZ8/$E$8</f>
        <v>1</v>
      </c>
      <c r="BB8" s="41">
        <v>0</v>
      </c>
      <c r="BC8" s="14">
        <f t="shared" ref="BC8" si="278">IF(ISBLANK(BB8),0,IF(BB8&lt;0,"Ошибка ввода",IF(BB8&lt;=$E$8,$E$8-BB8,0)))</f>
        <v>3</v>
      </c>
      <c r="BD8" s="33">
        <f t="shared" ref="BD8" si="279">BC8/$E$8</f>
        <v>1</v>
      </c>
      <c r="BE8" s="41">
        <v>0</v>
      </c>
      <c r="BF8" s="14">
        <f t="shared" ref="BF8" si="280">IF(ISBLANK(BE8),0,IF(BE8&lt;0,"Ошибка ввода",IF(BE8&lt;=$E$8,$E$8-BE8,0)))</f>
        <v>3</v>
      </c>
      <c r="BG8" s="33">
        <f t="shared" ref="BG8" si="281">BF8/$E$8</f>
        <v>1</v>
      </c>
      <c r="BH8" s="41">
        <v>0</v>
      </c>
      <c r="BI8" s="14">
        <f t="shared" ref="BI8" si="282">IF(ISBLANK(BH8),0,IF(BH8&lt;0,"Ошибка ввода",IF(BH8&lt;=$E$8,$E$8-BH8,0)))</f>
        <v>3</v>
      </c>
      <c r="BJ8" s="33">
        <f t="shared" ref="BJ8" si="283">BI8/$E$8</f>
        <v>1</v>
      </c>
      <c r="BK8" s="41">
        <v>0</v>
      </c>
      <c r="BL8" s="14">
        <f t="shared" ref="BL8" si="284">IF(ISBLANK(BK8),0,IF(BK8&lt;0,"Ошибка ввода",IF(BK8&lt;=$E$8,$E$8-BK8,0)))</f>
        <v>3</v>
      </c>
      <c r="BM8" s="33">
        <f t="shared" ref="BM8" si="285">BL8/$E$8</f>
        <v>1</v>
      </c>
      <c r="BN8" s="41">
        <v>0</v>
      </c>
      <c r="BO8" s="14">
        <f t="shared" ref="BO8" si="286">IF(ISBLANK(BN8),0,IF(BN8&lt;0,"Ошибка ввода",IF(BN8&lt;=$E$8,$E$8-BN8,0)))</f>
        <v>3</v>
      </c>
      <c r="BP8" s="33">
        <f t="shared" ref="BP8" si="287">BO8/$E$8</f>
        <v>1</v>
      </c>
      <c r="BQ8" s="41">
        <v>0</v>
      </c>
      <c r="BR8" s="14">
        <f t="shared" ref="BR8" si="288">IF(ISBLANK(BQ8),0,IF(BQ8&lt;0,"Ошибка ввода",IF(BQ8&lt;=$E$8,$E$8-BQ8,0)))</f>
        <v>3</v>
      </c>
      <c r="BS8" s="33">
        <f t="shared" ref="BS8" si="289">BR8/$E$8</f>
        <v>1</v>
      </c>
      <c r="BT8" s="41">
        <v>0</v>
      </c>
      <c r="BU8" s="14">
        <f t="shared" ref="BU8" si="290">IF(ISBLANK(BT8),0,IF(BT8&lt;0,"Ошибка ввода",IF(BT8&lt;=$E$8,$E$8-BT8,0)))</f>
        <v>3</v>
      </c>
      <c r="BV8" s="33">
        <f t="shared" ref="BV8" si="291">BU8/$E$8</f>
        <v>1</v>
      </c>
      <c r="BW8" s="41">
        <v>0</v>
      </c>
      <c r="BX8" s="14">
        <f t="shared" ref="BX8" si="292">IF(ISBLANK(BW8),0,IF(BW8&lt;0,"Ошибка ввода",IF(BW8&lt;=$E$8,$E$8-BW8,0)))</f>
        <v>3</v>
      </c>
      <c r="BY8" s="33">
        <f t="shared" ref="BY8" si="293">BX8/$E$8</f>
        <v>1</v>
      </c>
      <c r="BZ8" s="41">
        <v>0</v>
      </c>
      <c r="CA8" s="14">
        <f t="shared" ref="CA8" si="294">IF(ISBLANK(BZ8),0,IF(BZ8&lt;0,"Ошибка ввода",IF(BZ8&lt;=$E$8,$E$8-BZ8,0)))</f>
        <v>3</v>
      </c>
      <c r="CB8" s="33">
        <f t="shared" ref="CB8" si="295">CA8/$E$8</f>
        <v>1</v>
      </c>
      <c r="CC8" s="41">
        <v>0</v>
      </c>
      <c r="CD8" s="14">
        <f t="shared" ref="CD8" si="296">IF(ISBLANK(CC8),0,IF(CC8&lt;0,"Ошибка ввода",IF(CC8&lt;=$E$8,$E$8-CC8,0)))</f>
        <v>3</v>
      </c>
      <c r="CE8" s="33">
        <f t="shared" ref="CE8" si="297">CD8/$E$8</f>
        <v>1</v>
      </c>
      <c r="CF8" s="41">
        <v>0</v>
      </c>
      <c r="CG8" s="14">
        <f t="shared" ref="CG8" si="298">IF(ISBLANK(CF8),0,IF(CF8&lt;0,"Ошибка ввода",IF(CF8&lt;=$E$8,$E$8-CF8,0)))</f>
        <v>3</v>
      </c>
      <c r="CH8" s="33">
        <f t="shared" ref="CH8" si="299">CG8/$E$8</f>
        <v>1</v>
      </c>
      <c r="CI8" s="41">
        <v>0</v>
      </c>
      <c r="CJ8" s="14">
        <f t="shared" ref="CJ8" si="300">IF(ISBLANK(CI8),0,IF(CI8&lt;0,"Ошибка ввода",IF(CI8&lt;=$E$8,$E$8-CI8,0)))</f>
        <v>3</v>
      </c>
      <c r="CK8" s="33">
        <f t="shared" ref="CK8" si="301">CJ8/$E$8</f>
        <v>1</v>
      </c>
      <c r="CL8" s="41">
        <v>0</v>
      </c>
      <c r="CM8" s="14">
        <f t="shared" ref="CM8" si="302">IF(ISBLANK(CL8),0,IF(CL8&lt;0,"Ошибка ввода",IF(CL8&lt;=$E$8,$E$8-CL8,0)))</f>
        <v>3</v>
      </c>
      <c r="CN8" s="33">
        <f t="shared" ref="CN8" si="303">CM8/$E$8</f>
        <v>1</v>
      </c>
      <c r="CO8" s="41">
        <v>0</v>
      </c>
      <c r="CP8" s="14">
        <f t="shared" ref="CP8" si="304">IF(ISBLANK(CO8),0,IF(CO8&lt;0,"Ошибка ввода",IF(CO8&lt;=$E$8,$E$8-CO8,0)))</f>
        <v>3</v>
      </c>
      <c r="CQ8" s="33">
        <f t="shared" ref="CQ8" si="305">CP8/$E$8</f>
        <v>1</v>
      </c>
      <c r="CR8" s="41">
        <v>0</v>
      </c>
      <c r="CS8" s="14">
        <f t="shared" ref="CS8" si="306">IF(ISBLANK(CR8),0,IF(CR8&lt;0,"Ошибка ввода",IF(CR8&lt;=$E$8,$E$8-CR8,0)))</f>
        <v>3</v>
      </c>
      <c r="CT8" s="33">
        <f t="shared" ref="CT8" si="307">CS8/$E$8</f>
        <v>1</v>
      </c>
      <c r="CU8" s="41">
        <v>0</v>
      </c>
      <c r="CV8" s="14">
        <f t="shared" ref="CV8" si="308">IF(ISBLANK(CU8),0,IF(CU8&lt;0,"Ошибка ввода",IF(CU8&lt;=$E$8,$E$8-CU8,0)))</f>
        <v>3</v>
      </c>
      <c r="CW8" s="33">
        <f t="shared" ref="CW8" si="309">CV8/$E$8</f>
        <v>1</v>
      </c>
    </row>
    <row r="9" spans="1:101" ht="48" customHeight="1" x14ac:dyDescent="0.25">
      <c r="A9" s="14" t="s">
        <v>95</v>
      </c>
      <c r="B9" s="15" t="s">
        <v>96</v>
      </c>
      <c r="C9" s="14" t="s">
        <v>27</v>
      </c>
      <c r="D9" s="15" t="s">
        <v>98</v>
      </c>
      <c r="E9" s="25">
        <v>5</v>
      </c>
      <c r="F9" s="34">
        <v>1</v>
      </c>
      <c r="G9" s="14">
        <f>IF(F9&lt;=59%,0,IF(F9&lt;=69%,1,IF(F9&lt;=79%,2,IF(F9&lt;=89%,3,IF(F9&lt;=99%,4,IF(F9&lt;=100%,5,"Ошибка ввода"))))))</f>
        <v>5</v>
      </c>
      <c r="H9" s="33">
        <f>G9/$E$9</f>
        <v>1</v>
      </c>
      <c r="I9" s="34">
        <v>1</v>
      </c>
      <c r="J9" s="14">
        <f t="shared" ref="J9" si="310">IF(I9&lt;=59%,0,IF(I9&lt;=69%,1,IF(I9&lt;=79%,2,IF(I9&lt;=89%,3,IF(I9&lt;=99%,4,IF(I9&lt;=100%,5,"Ошибка ввода"))))))</f>
        <v>5</v>
      </c>
      <c r="K9" s="33">
        <f t="shared" ref="K9" si="311">J9/$E$9</f>
        <v>1</v>
      </c>
      <c r="L9" s="34">
        <v>1</v>
      </c>
      <c r="M9" s="14">
        <f t="shared" ref="M9" si="312">IF(L9&lt;=59%,0,IF(L9&lt;=69%,1,IF(L9&lt;=79%,2,IF(L9&lt;=89%,3,IF(L9&lt;=99%,4,IF(L9&lt;=100%,5,"Ошибка ввода"))))))</f>
        <v>5</v>
      </c>
      <c r="N9" s="33">
        <f t="shared" ref="N9" si="313">M9/$E$9</f>
        <v>1</v>
      </c>
      <c r="O9" s="34">
        <v>1</v>
      </c>
      <c r="P9" s="14">
        <f t="shared" ref="P9" si="314">IF(O9&lt;=59%,0,IF(O9&lt;=69%,1,IF(O9&lt;=79%,2,IF(O9&lt;=89%,3,IF(O9&lt;=99%,4,IF(O9&lt;=100%,5,"Ошибка ввода"))))))</f>
        <v>5</v>
      </c>
      <c r="Q9" s="33">
        <f t="shared" ref="Q9" si="315">P9/$E$9</f>
        <v>1</v>
      </c>
      <c r="R9" s="34">
        <v>1</v>
      </c>
      <c r="S9" s="14">
        <f t="shared" ref="S9" si="316">IF(R9&lt;=59%,0,IF(R9&lt;=69%,1,IF(R9&lt;=79%,2,IF(R9&lt;=89%,3,IF(R9&lt;=99%,4,IF(R9&lt;=100%,5,"Ошибка ввода"))))))</f>
        <v>5</v>
      </c>
      <c r="T9" s="33">
        <f t="shared" ref="T9" si="317">S9/$E$9</f>
        <v>1</v>
      </c>
      <c r="U9" s="34">
        <v>1</v>
      </c>
      <c r="V9" s="14">
        <f t="shared" ref="V9" si="318">IF(U9&lt;=59%,0,IF(U9&lt;=69%,1,IF(U9&lt;=79%,2,IF(U9&lt;=89%,3,IF(U9&lt;=99%,4,IF(U9&lt;=100%,5,"Ошибка ввода"))))))</f>
        <v>5</v>
      </c>
      <c r="W9" s="33">
        <f t="shared" ref="W9" si="319">V9/$E$9</f>
        <v>1</v>
      </c>
      <c r="X9" s="34">
        <v>1</v>
      </c>
      <c r="Y9" s="14">
        <f t="shared" ref="Y9" si="320">IF(X9&lt;=59%,0,IF(X9&lt;=69%,1,IF(X9&lt;=79%,2,IF(X9&lt;=89%,3,IF(X9&lt;=99%,4,IF(X9&lt;=100%,5,"Ошибка ввода"))))))</f>
        <v>5</v>
      </c>
      <c r="Z9" s="33">
        <f t="shared" ref="Z9" si="321">Y9/$E$9</f>
        <v>1</v>
      </c>
      <c r="AA9" s="34">
        <v>1</v>
      </c>
      <c r="AB9" s="14">
        <f t="shared" ref="AB9" si="322">IF(AA9&lt;=59%,0,IF(AA9&lt;=69%,1,IF(AA9&lt;=79%,2,IF(AA9&lt;=89%,3,IF(AA9&lt;=99%,4,IF(AA9&lt;=100%,5,"Ошибка ввода"))))))</f>
        <v>5</v>
      </c>
      <c r="AC9" s="33">
        <f t="shared" ref="AC9" si="323">AB9/$E$9</f>
        <v>1</v>
      </c>
      <c r="AD9" s="34">
        <v>1</v>
      </c>
      <c r="AE9" s="14">
        <f t="shared" ref="AE9" si="324">IF(AD9&lt;=59%,0,IF(AD9&lt;=69%,1,IF(AD9&lt;=79%,2,IF(AD9&lt;=89%,3,IF(AD9&lt;=99%,4,IF(AD9&lt;=100%,5,"Ошибка ввода"))))))</f>
        <v>5</v>
      </c>
      <c r="AF9" s="33">
        <f t="shared" ref="AF9" si="325">AE9/$E$9</f>
        <v>1</v>
      </c>
      <c r="AG9" s="34">
        <v>1</v>
      </c>
      <c r="AH9" s="14">
        <f t="shared" ref="AH9" si="326">IF(AG9&lt;=59%,0,IF(AG9&lt;=69%,1,IF(AG9&lt;=79%,2,IF(AG9&lt;=89%,3,IF(AG9&lt;=99%,4,IF(AG9&lt;=100%,5,"Ошибка ввода"))))))</f>
        <v>5</v>
      </c>
      <c r="AI9" s="33">
        <f t="shared" ref="AI9" si="327">AH9/$E$9</f>
        <v>1</v>
      </c>
      <c r="AJ9" s="34">
        <v>1</v>
      </c>
      <c r="AK9" s="14">
        <f t="shared" ref="AK9" si="328">IF(AJ9&lt;=59%,0,IF(AJ9&lt;=69%,1,IF(AJ9&lt;=79%,2,IF(AJ9&lt;=89%,3,IF(AJ9&lt;=99%,4,IF(AJ9&lt;=100%,5,"Ошибка ввода"))))))</f>
        <v>5</v>
      </c>
      <c r="AL9" s="33">
        <f t="shared" ref="AL9" si="329">AK9/$E$9</f>
        <v>1</v>
      </c>
      <c r="AM9" s="34">
        <v>1</v>
      </c>
      <c r="AN9" s="14">
        <f t="shared" ref="AN9" si="330">IF(AM9&lt;=59%,0,IF(AM9&lt;=69%,1,IF(AM9&lt;=79%,2,IF(AM9&lt;=89%,3,IF(AM9&lt;=99%,4,IF(AM9&lt;=100%,5,"Ошибка ввода"))))))</f>
        <v>5</v>
      </c>
      <c r="AO9" s="33">
        <f t="shared" ref="AO9" si="331">AN9/$E$9</f>
        <v>1</v>
      </c>
      <c r="AP9" s="34">
        <v>1</v>
      </c>
      <c r="AQ9" s="14">
        <f t="shared" ref="AQ9" si="332">IF(AP9&lt;=59%,0,IF(AP9&lt;=69%,1,IF(AP9&lt;=79%,2,IF(AP9&lt;=89%,3,IF(AP9&lt;=99%,4,IF(AP9&lt;=100%,5,"Ошибка ввода"))))))</f>
        <v>5</v>
      </c>
      <c r="AR9" s="33">
        <f t="shared" ref="AR9" si="333">AQ9/$E$9</f>
        <v>1</v>
      </c>
      <c r="AS9" s="34">
        <v>1</v>
      </c>
      <c r="AT9" s="14">
        <f t="shared" ref="AT9" si="334">IF(AS9&lt;=59%,0,IF(AS9&lt;=69%,1,IF(AS9&lt;=79%,2,IF(AS9&lt;=89%,3,IF(AS9&lt;=99%,4,IF(AS9&lt;=100%,5,"Ошибка ввода"))))))</f>
        <v>5</v>
      </c>
      <c r="AU9" s="33">
        <f t="shared" ref="AU9" si="335">AT9/$E$9</f>
        <v>1</v>
      </c>
      <c r="AV9" s="34">
        <v>1</v>
      </c>
      <c r="AW9" s="14">
        <f t="shared" ref="AW9" si="336">IF(AV9&lt;=59%,0,IF(AV9&lt;=69%,1,IF(AV9&lt;=79%,2,IF(AV9&lt;=89%,3,IF(AV9&lt;=99%,4,IF(AV9&lt;=100%,5,"Ошибка ввода"))))))</f>
        <v>5</v>
      </c>
      <c r="AX9" s="33">
        <f t="shared" ref="AX9" si="337">AW9/$E$9</f>
        <v>1</v>
      </c>
      <c r="AY9" s="34">
        <v>1</v>
      </c>
      <c r="AZ9" s="14">
        <f t="shared" ref="AZ9" si="338">IF(AY9&lt;=59%,0,IF(AY9&lt;=69%,1,IF(AY9&lt;=79%,2,IF(AY9&lt;=89%,3,IF(AY9&lt;=99%,4,IF(AY9&lt;=100%,5,"Ошибка ввода"))))))</f>
        <v>5</v>
      </c>
      <c r="BA9" s="33">
        <f t="shared" ref="BA9" si="339">AZ9/$E$9</f>
        <v>1</v>
      </c>
      <c r="BB9" s="34">
        <v>1</v>
      </c>
      <c r="BC9" s="14">
        <f t="shared" ref="BC9" si="340">IF(BB9&lt;=59%,0,IF(BB9&lt;=69%,1,IF(BB9&lt;=79%,2,IF(BB9&lt;=89%,3,IF(BB9&lt;=99%,4,IF(BB9&lt;=100%,5,"Ошибка ввода"))))))</f>
        <v>5</v>
      </c>
      <c r="BD9" s="33">
        <f t="shared" ref="BD9" si="341">BC9/$E$9</f>
        <v>1</v>
      </c>
      <c r="BE9" s="34">
        <v>1</v>
      </c>
      <c r="BF9" s="14">
        <f t="shared" ref="BF9" si="342">IF(BE9&lt;=59%,0,IF(BE9&lt;=69%,1,IF(BE9&lt;=79%,2,IF(BE9&lt;=89%,3,IF(BE9&lt;=99%,4,IF(BE9&lt;=100%,5,"Ошибка ввода"))))))</f>
        <v>5</v>
      </c>
      <c r="BG9" s="33">
        <f t="shared" ref="BG9" si="343">BF9/$E$9</f>
        <v>1</v>
      </c>
      <c r="BH9" s="34">
        <v>1</v>
      </c>
      <c r="BI9" s="14">
        <f t="shared" ref="BI9" si="344">IF(BH9&lt;=59%,0,IF(BH9&lt;=69%,1,IF(BH9&lt;=79%,2,IF(BH9&lt;=89%,3,IF(BH9&lt;=99%,4,IF(BH9&lt;=100%,5,"Ошибка ввода"))))))</f>
        <v>5</v>
      </c>
      <c r="BJ9" s="33">
        <f t="shared" ref="BJ9" si="345">BI9/$E$9</f>
        <v>1</v>
      </c>
      <c r="BK9" s="34">
        <v>1</v>
      </c>
      <c r="BL9" s="14">
        <f t="shared" ref="BL9" si="346">IF(BK9&lt;=59%,0,IF(BK9&lt;=69%,1,IF(BK9&lt;=79%,2,IF(BK9&lt;=89%,3,IF(BK9&lt;=99%,4,IF(BK9&lt;=100%,5,"Ошибка ввода"))))))</f>
        <v>5</v>
      </c>
      <c r="BM9" s="33">
        <f t="shared" ref="BM9" si="347">BL9/$E$9</f>
        <v>1</v>
      </c>
      <c r="BN9" s="34">
        <v>1</v>
      </c>
      <c r="BO9" s="14">
        <f t="shared" ref="BO9" si="348">IF(BN9&lt;=59%,0,IF(BN9&lt;=69%,1,IF(BN9&lt;=79%,2,IF(BN9&lt;=89%,3,IF(BN9&lt;=99%,4,IF(BN9&lt;=100%,5,"Ошибка ввода"))))))</f>
        <v>5</v>
      </c>
      <c r="BP9" s="33">
        <f t="shared" ref="BP9" si="349">BO9/$E$9</f>
        <v>1</v>
      </c>
      <c r="BQ9" s="34">
        <v>1</v>
      </c>
      <c r="BR9" s="14">
        <f t="shared" ref="BR9" si="350">IF(BQ9&lt;=59%,0,IF(BQ9&lt;=69%,1,IF(BQ9&lt;=79%,2,IF(BQ9&lt;=89%,3,IF(BQ9&lt;=99%,4,IF(BQ9&lt;=100%,5,"Ошибка ввода"))))))</f>
        <v>5</v>
      </c>
      <c r="BS9" s="33">
        <f t="shared" ref="BS9" si="351">BR9/$E$9</f>
        <v>1</v>
      </c>
      <c r="BT9" s="34">
        <v>1</v>
      </c>
      <c r="BU9" s="14">
        <f t="shared" ref="BU9" si="352">IF(BT9&lt;=59%,0,IF(BT9&lt;=69%,1,IF(BT9&lt;=79%,2,IF(BT9&lt;=89%,3,IF(BT9&lt;=99%,4,IF(BT9&lt;=100%,5,"Ошибка ввода"))))))</f>
        <v>5</v>
      </c>
      <c r="BV9" s="33">
        <f t="shared" ref="BV9" si="353">BU9/$E$9</f>
        <v>1</v>
      </c>
      <c r="BW9" s="34">
        <v>1</v>
      </c>
      <c r="BX9" s="14">
        <f t="shared" ref="BX9" si="354">IF(BW9&lt;=59%,0,IF(BW9&lt;=69%,1,IF(BW9&lt;=79%,2,IF(BW9&lt;=89%,3,IF(BW9&lt;=99%,4,IF(BW9&lt;=100%,5,"Ошибка ввода"))))))</f>
        <v>5</v>
      </c>
      <c r="BY9" s="33">
        <f t="shared" ref="BY9" si="355">BX9/$E$9</f>
        <v>1</v>
      </c>
      <c r="BZ9" s="34">
        <v>1</v>
      </c>
      <c r="CA9" s="14">
        <f t="shared" ref="CA9" si="356">IF(BZ9&lt;=59%,0,IF(BZ9&lt;=69%,1,IF(BZ9&lt;=79%,2,IF(BZ9&lt;=89%,3,IF(BZ9&lt;=99%,4,IF(BZ9&lt;=100%,5,"Ошибка ввода"))))))</f>
        <v>5</v>
      </c>
      <c r="CB9" s="33">
        <f t="shared" ref="CB9" si="357">CA9/$E$9</f>
        <v>1</v>
      </c>
      <c r="CC9" s="34">
        <v>1</v>
      </c>
      <c r="CD9" s="14">
        <f t="shared" ref="CD9" si="358">IF(CC9&lt;=59%,0,IF(CC9&lt;=69%,1,IF(CC9&lt;=79%,2,IF(CC9&lt;=89%,3,IF(CC9&lt;=99%,4,IF(CC9&lt;=100%,5,"Ошибка ввода"))))))</f>
        <v>5</v>
      </c>
      <c r="CE9" s="33">
        <f t="shared" ref="CE9" si="359">CD9/$E$9</f>
        <v>1</v>
      </c>
      <c r="CF9" s="34">
        <v>1</v>
      </c>
      <c r="CG9" s="14">
        <f t="shared" ref="CG9" si="360">IF(CF9&lt;=59%,0,IF(CF9&lt;=69%,1,IF(CF9&lt;=79%,2,IF(CF9&lt;=89%,3,IF(CF9&lt;=99%,4,IF(CF9&lt;=100%,5,"Ошибка ввода"))))))</f>
        <v>5</v>
      </c>
      <c r="CH9" s="33">
        <f t="shared" ref="CH9" si="361">CG9/$E$9</f>
        <v>1</v>
      </c>
      <c r="CI9" s="34">
        <v>1</v>
      </c>
      <c r="CJ9" s="14">
        <f t="shared" ref="CJ9" si="362">IF(CI9&lt;=59%,0,IF(CI9&lt;=69%,1,IF(CI9&lt;=79%,2,IF(CI9&lt;=89%,3,IF(CI9&lt;=99%,4,IF(CI9&lt;=100%,5,"Ошибка ввода"))))))</f>
        <v>5</v>
      </c>
      <c r="CK9" s="33">
        <f t="shared" ref="CK9" si="363">CJ9/$E$9</f>
        <v>1</v>
      </c>
      <c r="CL9" s="34">
        <v>1</v>
      </c>
      <c r="CM9" s="14">
        <f t="shared" ref="CM9" si="364">IF(CL9&lt;=59%,0,IF(CL9&lt;=69%,1,IF(CL9&lt;=79%,2,IF(CL9&lt;=89%,3,IF(CL9&lt;=99%,4,IF(CL9&lt;=100%,5,"Ошибка ввода"))))))</f>
        <v>5</v>
      </c>
      <c r="CN9" s="33">
        <f t="shared" ref="CN9" si="365">CM9/$E$9</f>
        <v>1</v>
      </c>
      <c r="CO9" s="34">
        <v>1</v>
      </c>
      <c r="CP9" s="14">
        <f t="shared" ref="CP9" si="366">IF(CO9&lt;=59%,0,IF(CO9&lt;=69%,1,IF(CO9&lt;=79%,2,IF(CO9&lt;=89%,3,IF(CO9&lt;=99%,4,IF(CO9&lt;=100%,5,"Ошибка ввода"))))))</f>
        <v>5</v>
      </c>
      <c r="CQ9" s="33">
        <f t="shared" ref="CQ9" si="367">CP9/$E$9</f>
        <v>1</v>
      </c>
      <c r="CR9" s="34">
        <v>1</v>
      </c>
      <c r="CS9" s="14">
        <f t="shared" ref="CS9" si="368">IF(CR9&lt;=59%,0,IF(CR9&lt;=69%,1,IF(CR9&lt;=79%,2,IF(CR9&lt;=89%,3,IF(CR9&lt;=99%,4,IF(CR9&lt;=100%,5,"Ошибка ввода"))))))</f>
        <v>5</v>
      </c>
      <c r="CT9" s="33">
        <f t="shared" ref="CT9" si="369">CS9/$E$9</f>
        <v>1</v>
      </c>
      <c r="CU9" s="34">
        <v>1</v>
      </c>
      <c r="CV9" s="14">
        <f t="shared" ref="CV9" si="370">IF(CU9&lt;=59%,0,IF(CU9&lt;=69%,1,IF(CU9&lt;=79%,2,IF(CU9&lt;=89%,3,IF(CU9&lt;=99%,4,IF(CU9&lt;=100%,5,"Ошибка ввода"))))))</f>
        <v>5</v>
      </c>
      <c r="CW9" s="33">
        <f t="shared" ref="CW9" si="371">CV9/$E$9</f>
        <v>1</v>
      </c>
    </row>
    <row r="10" spans="1:101" ht="22.5" customHeight="1" x14ac:dyDescent="0.25">
      <c r="A10" s="12">
        <v>3</v>
      </c>
      <c r="B10" s="13" t="s">
        <v>45</v>
      </c>
      <c r="C10" s="12" t="s">
        <v>28</v>
      </c>
      <c r="D10" s="12" t="s">
        <v>28</v>
      </c>
      <c r="E10" s="24">
        <f>SUM(E11:E19)</f>
        <v>20</v>
      </c>
      <c r="F10" s="30" t="s">
        <v>28</v>
      </c>
      <c r="G10" s="12">
        <f>SUM(G11:G19)</f>
        <v>7</v>
      </c>
      <c r="H10" s="31">
        <f>G10/$E$10</f>
        <v>0.35</v>
      </c>
      <c r="I10" s="30" t="s">
        <v>28</v>
      </c>
      <c r="J10" s="12">
        <f t="shared" ref="J10" si="372">SUM(J11:J19)</f>
        <v>1</v>
      </c>
      <c r="K10" s="31">
        <f t="shared" ref="K10" si="373">J10/$E$10</f>
        <v>0.05</v>
      </c>
      <c r="L10" s="30" t="s">
        <v>28</v>
      </c>
      <c r="M10" s="12">
        <f t="shared" ref="M10" si="374">SUM(M11:M19)</f>
        <v>14</v>
      </c>
      <c r="N10" s="31">
        <f t="shared" ref="N10" si="375">M10/$E$10</f>
        <v>0.7</v>
      </c>
      <c r="O10" s="30" t="s">
        <v>28</v>
      </c>
      <c r="P10" s="12">
        <f t="shared" ref="P10" si="376">SUM(P11:P19)</f>
        <v>6</v>
      </c>
      <c r="Q10" s="31">
        <f t="shared" ref="Q10" si="377">P10/$E$10</f>
        <v>0.3</v>
      </c>
      <c r="R10" s="30" t="s">
        <v>28</v>
      </c>
      <c r="S10" s="12">
        <f t="shared" ref="S10" si="378">SUM(S11:S19)</f>
        <v>11</v>
      </c>
      <c r="T10" s="31">
        <f t="shared" ref="T10" si="379">S10/$E$10</f>
        <v>0.55000000000000004</v>
      </c>
      <c r="U10" s="30" t="s">
        <v>28</v>
      </c>
      <c r="V10" s="12">
        <f t="shared" ref="V10" si="380">SUM(V11:V19)</f>
        <v>4</v>
      </c>
      <c r="W10" s="31">
        <f t="shared" ref="W10" si="381">V10/$E$10</f>
        <v>0.2</v>
      </c>
      <c r="X10" s="30" t="s">
        <v>28</v>
      </c>
      <c r="Y10" s="12">
        <f t="shared" ref="Y10" si="382">SUM(Y11:Y19)</f>
        <v>9</v>
      </c>
      <c r="Z10" s="31">
        <f t="shared" ref="Z10" si="383">Y10/$E$10</f>
        <v>0.45</v>
      </c>
      <c r="AA10" s="30" t="s">
        <v>28</v>
      </c>
      <c r="AB10" s="12">
        <f t="shared" ref="AB10" si="384">SUM(AB11:AB19)</f>
        <v>2</v>
      </c>
      <c r="AC10" s="31">
        <f t="shared" ref="AC10" si="385">AB10/$E$10</f>
        <v>0.1</v>
      </c>
      <c r="AD10" s="30" t="s">
        <v>28</v>
      </c>
      <c r="AE10" s="12">
        <f t="shared" ref="AE10" si="386">SUM(AE11:AE19)</f>
        <v>11</v>
      </c>
      <c r="AF10" s="31">
        <f t="shared" ref="AF10" si="387">AE10/$E$10</f>
        <v>0.55000000000000004</v>
      </c>
      <c r="AG10" s="30" t="s">
        <v>28</v>
      </c>
      <c r="AH10" s="12">
        <f t="shared" ref="AH10" si="388">SUM(AH11:AH19)</f>
        <v>8</v>
      </c>
      <c r="AI10" s="31">
        <f t="shared" ref="AI10" si="389">AH10/$E$10</f>
        <v>0.4</v>
      </c>
      <c r="AJ10" s="30" t="s">
        <v>28</v>
      </c>
      <c r="AK10" s="12">
        <f t="shared" ref="AK10" si="390">SUM(AK11:AK19)</f>
        <v>16</v>
      </c>
      <c r="AL10" s="31">
        <f t="shared" ref="AL10" si="391">AK10/$E$10</f>
        <v>0.8</v>
      </c>
      <c r="AM10" s="30" t="s">
        <v>28</v>
      </c>
      <c r="AN10" s="12">
        <f t="shared" ref="AN10" si="392">SUM(AN11:AN19)</f>
        <v>12</v>
      </c>
      <c r="AO10" s="31">
        <f t="shared" ref="AO10" si="393">AN10/$E$10</f>
        <v>0.6</v>
      </c>
      <c r="AP10" s="30" t="s">
        <v>28</v>
      </c>
      <c r="AQ10" s="12">
        <f t="shared" ref="AQ10" si="394">SUM(AQ11:AQ19)</f>
        <v>6</v>
      </c>
      <c r="AR10" s="31">
        <f t="shared" ref="AR10" si="395">AQ10/$E$10</f>
        <v>0.3</v>
      </c>
      <c r="AS10" s="30" t="s">
        <v>28</v>
      </c>
      <c r="AT10" s="12">
        <f t="shared" ref="AT10" si="396">SUM(AT11:AT19)</f>
        <v>9</v>
      </c>
      <c r="AU10" s="31">
        <f t="shared" ref="AU10" si="397">AT10/$E$10</f>
        <v>0.45</v>
      </c>
      <c r="AV10" s="30" t="s">
        <v>28</v>
      </c>
      <c r="AW10" s="12">
        <f t="shared" ref="AW10" si="398">SUM(AW11:AW19)</f>
        <v>6</v>
      </c>
      <c r="AX10" s="31">
        <f t="shared" ref="AX10" si="399">AW10/$E$10</f>
        <v>0.3</v>
      </c>
      <c r="AY10" s="30" t="s">
        <v>28</v>
      </c>
      <c r="AZ10" s="12">
        <f t="shared" ref="AZ10" si="400">SUM(AZ11:AZ19)</f>
        <v>8</v>
      </c>
      <c r="BA10" s="31">
        <f t="shared" ref="BA10" si="401">AZ10/$E$10</f>
        <v>0.4</v>
      </c>
      <c r="BB10" s="30" t="s">
        <v>28</v>
      </c>
      <c r="BC10" s="12">
        <f t="shared" ref="BC10" si="402">SUM(BC11:BC19)</f>
        <v>10</v>
      </c>
      <c r="BD10" s="31">
        <f t="shared" ref="BD10" si="403">BC10/$E$10</f>
        <v>0.5</v>
      </c>
      <c r="BE10" s="30" t="s">
        <v>28</v>
      </c>
      <c r="BF10" s="12">
        <f t="shared" ref="BF10" si="404">SUM(BF11:BF19)</f>
        <v>7</v>
      </c>
      <c r="BG10" s="31">
        <f t="shared" ref="BG10" si="405">BF10/$E$10</f>
        <v>0.35</v>
      </c>
      <c r="BH10" s="30" t="s">
        <v>28</v>
      </c>
      <c r="BI10" s="12">
        <f t="shared" ref="BI10" si="406">SUM(BI11:BI19)</f>
        <v>7</v>
      </c>
      <c r="BJ10" s="31">
        <f t="shared" ref="BJ10" si="407">BI10/$E$10</f>
        <v>0.35</v>
      </c>
      <c r="BK10" s="30" t="s">
        <v>28</v>
      </c>
      <c r="BL10" s="12">
        <f t="shared" ref="BL10" si="408">SUM(BL11:BL19)</f>
        <v>6</v>
      </c>
      <c r="BM10" s="31">
        <f t="shared" ref="BM10" si="409">BL10/$E$10</f>
        <v>0.3</v>
      </c>
      <c r="BN10" s="30" t="s">
        <v>28</v>
      </c>
      <c r="BO10" s="12">
        <f t="shared" ref="BO10" si="410">SUM(BO11:BO19)</f>
        <v>3</v>
      </c>
      <c r="BP10" s="31">
        <f t="shared" ref="BP10" si="411">BO10/$E$10</f>
        <v>0.15</v>
      </c>
      <c r="BQ10" s="30" t="s">
        <v>28</v>
      </c>
      <c r="BR10" s="12">
        <f t="shared" ref="BR10" si="412">SUM(BR11:BR19)</f>
        <v>13</v>
      </c>
      <c r="BS10" s="31">
        <f t="shared" ref="BS10" si="413">BR10/$E$10</f>
        <v>0.65</v>
      </c>
      <c r="BT10" s="30" t="s">
        <v>28</v>
      </c>
      <c r="BU10" s="12">
        <f t="shared" ref="BU10" si="414">SUM(BU11:BU19)</f>
        <v>6</v>
      </c>
      <c r="BV10" s="31">
        <f t="shared" ref="BV10" si="415">BU10/$E$10</f>
        <v>0.3</v>
      </c>
      <c r="BW10" s="30" t="s">
        <v>28</v>
      </c>
      <c r="BX10" s="12">
        <f t="shared" ref="BX10" si="416">SUM(BX11:BX19)</f>
        <v>7</v>
      </c>
      <c r="BY10" s="31">
        <f t="shared" ref="BY10" si="417">BX10/$E$10</f>
        <v>0.35</v>
      </c>
      <c r="BZ10" s="30" t="s">
        <v>28</v>
      </c>
      <c r="CA10" s="12">
        <f t="shared" ref="CA10" si="418">SUM(CA11:CA19)</f>
        <v>5</v>
      </c>
      <c r="CB10" s="31">
        <f t="shared" ref="CB10" si="419">CA10/$E$10</f>
        <v>0.25</v>
      </c>
      <c r="CC10" s="30" t="s">
        <v>28</v>
      </c>
      <c r="CD10" s="12">
        <f t="shared" ref="CD10" si="420">SUM(CD11:CD19)</f>
        <v>7</v>
      </c>
      <c r="CE10" s="31">
        <f t="shared" ref="CE10" si="421">CD10/$E$10</f>
        <v>0.35</v>
      </c>
      <c r="CF10" s="30" t="s">
        <v>28</v>
      </c>
      <c r="CG10" s="12">
        <f t="shared" ref="CG10" si="422">SUM(CG11:CG19)</f>
        <v>5</v>
      </c>
      <c r="CH10" s="31">
        <f t="shared" ref="CH10" si="423">CG10/$E$10</f>
        <v>0.25</v>
      </c>
      <c r="CI10" s="30" t="s">
        <v>28</v>
      </c>
      <c r="CJ10" s="12">
        <f t="shared" ref="CJ10" si="424">SUM(CJ11:CJ19)</f>
        <v>13</v>
      </c>
      <c r="CK10" s="31">
        <f t="shared" ref="CK10" si="425">CJ10/$E$10</f>
        <v>0.65</v>
      </c>
      <c r="CL10" s="30" t="s">
        <v>28</v>
      </c>
      <c r="CM10" s="12">
        <f t="shared" ref="CM10" si="426">SUM(CM11:CM19)</f>
        <v>10</v>
      </c>
      <c r="CN10" s="31">
        <f t="shared" ref="CN10" si="427">CM10/$E$10</f>
        <v>0.5</v>
      </c>
      <c r="CO10" s="30" t="s">
        <v>28</v>
      </c>
      <c r="CP10" s="12">
        <f t="shared" ref="CP10" si="428">SUM(CP11:CP19)</f>
        <v>7</v>
      </c>
      <c r="CQ10" s="31">
        <f t="shared" ref="CQ10" si="429">CP10/$E$10</f>
        <v>0.35</v>
      </c>
      <c r="CR10" s="30" t="s">
        <v>28</v>
      </c>
      <c r="CS10" s="12">
        <f t="shared" ref="CS10" si="430">SUM(CS11:CS19)</f>
        <v>16</v>
      </c>
      <c r="CT10" s="31">
        <f t="shared" ref="CT10" si="431">CS10/$E$10</f>
        <v>0.8</v>
      </c>
      <c r="CU10" s="30" t="s">
        <v>28</v>
      </c>
      <c r="CV10" s="12">
        <f t="shared" ref="CV10" si="432">SUM(CV11:CV19)</f>
        <v>6</v>
      </c>
      <c r="CW10" s="31">
        <f t="shared" ref="CW10" si="433">CV10/$E$10</f>
        <v>0.3</v>
      </c>
    </row>
    <row r="11" spans="1:101" ht="22.5" customHeight="1" x14ac:dyDescent="0.25">
      <c r="A11" s="76" t="s">
        <v>100</v>
      </c>
      <c r="B11" s="91" t="s">
        <v>101</v>
      </c>
      <c r="C11" s="76" t="s">
        <v>50</v>
      </c>
      <c r="D11" s="15" t="s">
        <v>52</v>
      </c>
      <c r="E11" s="88">
        <v>5</v>
      </c>
      <c r="F11" s="35" t="s">
        <v>28</v>
      </c>
      <c r="G11" s="76">
        <f>IF(F13&gt;F12,"Ошибка ввода",IF(F13&lt;=0,0,IF(F13&lt;=1,1,IF(F13&lt;=2,2,IF(F13&lt;=3,3,IF(AND(F13&lt;=4,F13&lt;=F12),4,IF(AND(F13&lt;=5,F13&lt;F12),4,5)))))))</f>
        <v>1</v>
      </c>
      <c r="H11" s="82">
        <f>G11/$E$11</f>
        <v>0.2</v>
      </c>
      <c r="I11" s="35" t="s">
        <v>28</v>
      </c>
      <c r="J11" s="76">
        <f t="shared" ref="J11" si="434">IF(I13&gt;I12,"Ошибка ввода",IF(I13&lt;=0,0,IF(I13&lt;=1,1,IF(I13&lt;=2,2,IF(I13&lt;=3,3,IF(AND(I13&lt;=4,I13&lt;=I12),4,IF(AND(I13&lt;=5,I13&lt;I12),4,5)))))))</f>
        <v>1</v>
      </c>
      <c r="K11" s="82">
        <f t="shared" ref="K11" si="435">J11/$E$11</f>
        <v>0.2</v>
      </c>
      <c r="L11" s="35" t="s">
        <v>28</v>
      </c>
      <c r="M11" s="76">
        <f t="shared" ref="M11" si="436">IF(L13&gt;L12,"Ошибка ввода",IF(L13&lt;=0,0,IF(L13&lt;=1,1,IF(L13&lt;=2,2,IF(L13&lt;=3,3,IF(AND(L13&lt;=4,L13&lt;=L12),4,IF(AND(L13&lt;=5,L13&lt;L12),4,5)))))))</f>
        <v>2</v>
      </c>
      <c r="N11" s="82">
        <f t="shared" ref="N11" si="437">M11/$E$11</f>
        <v>0.4</v>
      </c>
      <c r="O11" s="35" t="s">
        <v>28</v>
      </c>
      <c r="P11" s="76">
        <f t="shared" ref="P11" si="438">IF(O13&gt;O12,"Ошибка ввода",IF(O13&lt;=0,0,IF(O13&lt;=1,1,IF(O13&lt;=2,2,IF(O13&lt;=3,3,IF(AND(O13&lt;=4,O13&lt;=O12),4,IF(AND(O13&lt;=5,O13&lt;O12),4,5)))))))</f>
        <v>1</v>
      </c>
      <c r="Q11" s="82">
        <f t="shared" ref="Q11" si="439">P11/$E$11</f>
        <v>0.2</v>
      </c>
      <c r="R11" s="35" t="s">
        <v>28</v>
      </c>
      <c r="S11" s="76">
        <f t="shared" ref="S11" si="440">IF(R13&gt;R12,"Ошибка ввода",IF(R13&lt;=0,0,IF(R13&lt;=1,1,IF(R13&lt;=2,2,IF(R13&lt;=3,3,IF(AND(R13&lt;=4,R13&lt;=R12),4,IF(AND(R13&lt;=5,R13&lt;R12),4,5)))))))</f>
        <v>1</v>
      </c>
      <c r="T11" s="82">
        <f t="shared" ref="T11" si="441">S11/$E$11</f>
        <v>0.2</v>
      </c>
      <c r="U11" s="35" t="s">
        <v>28</v>
      </c>
      <c r="V11" s="76">
        <f t="shared" ref="V11" si="442">IF(U13&gt;U12,"Ошибка ввода",IF(U13&lt;=0,0,IF(U13&lt;=1,1,IF(U13&lt;=2,2,IF(U13&lt;=3,3,IF(AND(U13&lt;=4,U13&lt;=U12),4,IF(AND(U13&lt;=5,U13&lt;U12),4,5)))))))</f>
        <v>1</v>
      </c>
      <c r="W11" s="82">
        <f t="shared" ref="W11" si="443">V11/$E$11</f>
        <v>0.2</v>
      </c>
      <c r="X11" s="35" t="s">
        <v>28</v>
      </c>
      <c r="Y11" s="76">
        <f t="shared" ref="Y11" si="444">IF(X13&gt;X12,"Ошибка ввода",IF(X13&lt;=0,0,IF(X13&lt;=1,1,IF(X13&lt;=2,2,IF(X13&lt;=3,3,IF(AND(X13&lt;=4,X13&lt;=X12),4,IF(AND(X13&lt;=5,X13&lt;X12),4,5)))))))</f>
        <v>1</v>
      </c>
      <c r="Z11" s="82">
        <f t="shared" ref="Z11" si="445">Y11/$E$11</f>
        <v>0.2</v>
      </c>
      <c r="AA11" s="35" t="s">
        <v>28</v>
      </c>
      <c r="AB11" s="76">
        <f t="shared" ref="AB11" si="446">IF(AA13&gt;AA12,"Ошибка ввода",IF(AA13&lt;=0,0,IF(AA13&lt;=1,1,IF(AA13&lt;=2,2,IF(AA13&lt;=3,3,IF(AND(AA13&lt;=4,AA13&lt;=AA12),4,IF(AND(AA13&lt;=5,AA13&lt;AA12),4,5)))))))</f>
        <v>1</v>
      </c>
      <c r="AC11" s="82">
        <f t="shared" ref="AC11" si="447">AB11/$E$11</f>
        <v>0.2</v>
      </c>
      <c r="AD11" s="35" t="s">
        <v>28</v>
      </c>
      <c r="AE11" s="76">
        <f t="shared" ref="AE11" si="448">IF(AD13&gt;AD12,"Ошибка ввода",IF(AD13&lt;=0,0,IF(AD13&lt;=1,1,IF(AD13&lt;=2,2,IF(AD13&lt;=3,3,IF(AND(AD13&lt;=4,AD13&lt;=AD12),4,IF(AND(AD13&lt;=5,AD13&lt;AD12),4,5)))))))</f>
        <v>1</v>
      </c>
      <c r="AF11" s="82">
        <f t="shared" ref="AF11" si="449">AE11/$E$11</f>
        <v>0.2</v>
      </c>
      <c r="AG11" s="35" t="s">
        <v>28</v>
      </c>
      <c r="AH11" s="76">
        <f t="shared" ref="AH11" si="450">IF(AG13&gt;AG12,"Ошибка ввода",IF(AG13&lt;=0,0,IF(AG13&lt;=1,1,IF(AG13&lt;=2,2,IF(AG13&lt;=3,3,IF(AND(AG13&lt;=4,AG13&lt;=AG12),4,IF(AND(AG13&lt;=5,AG13&lt;AG12),4,5)))))))</f>
        <v>2</v>
      </c>
      <c r="AI11" s="82">
        <f t="shared" ref="AI11" si="451">AH11/$E$11</f>
        <v>0.4</v>
      </c>
      <c r="AJ11" s="35" t="s">
        <v>28</v>
      </c>
      <c r="AK11" s="76">
        <f t="shared" ref="AK11" si="452">IF(AJ13&gt;AJ12,"Ошибка ввода",IF(AJ13&lt;=0,0,IF(AJ13&lt;=1,1,IF(AJ13&lt;=2,2,IF(AJ13&lt;=3,3,IF(AND(AJ13&lt;=4,AJ13&lt;=AJ12),4,IF(AND(AJ13&lt;=5,AJ13&lt;AJ12),4,5)))))))</f>
        <v>2</v>
      </c>
      <c r="AL11" s="82">
        <f t="shared" ref="AL11" si="453">AK11/$E$11</f>
        <v>0.4</v>
      </c>
      <c r="AM11" s="35" t="s">
        <v>28</v>
      </c>
      <c r="AN11" s="76">
        <f t="shared" ref="AN11" si="454">IF(AM13&gt;AM12,"Ошибка ввода",IF(AM13&lt;=0,0,IF(AM13&lt;=1,1,IF(AM13&lt;=2,2,IF(AM13&lt;=3,3,IF(AND(AM13&lt;=4,AM13&lt;=AM12),4,IF(AND(AM13&lt;=5,AM13&lt;AM12),4,5)))))))</f>
        <v>2</v>
      </c>
      <c r="AO11" s="82">
        <f t="shared" ref="AO11" si="455">AN11/$E$11</f>
        <v>0.4</v>
      </c>
      <c r="AP11" s="35" t="s">
        <v>28</v>
      </c>
      <c r="AQ11" s="76">
        <f t="shared" ref="AQ11" si="456">IF(AP13&gt;AP12,"Ошибка ввода",IF(AP13&lt;=0,0,IF(AP13&lt;=1,1,IF(AP13&lt;=2,2,IF(AP13&lt;=3,3,IF(AND(AP13&lt;=4,AP13&lt;=AP12),4,IF(AND(AP13&lt;=5,AP13&lt;AP12),4,5)))))))</f>
        <v>1</v>
      </c>
      <c r="AR11" s="82">
        <f t="shared" ref="AR11" si="457">AQ11/$E$11</f>
        <v>0.2</v>
      </c>
      <c r="AS11" s="35" t="s">
        <v>28</v>
      </c>
      <c r="AT11" s="76">
        <f t="shared" ref="AT11" si="458">IF(AS13&gt;AS12,"Ошибка ввода",IF(AS13&lt;=0,0,IF(AS13&lt;=1,1,IF(AS13&lt;=2,2,IF(AS13&lt;=3,3,IF(AND(AS13&lt;=4,AS13&lt;=AS12),4,IF(AND(AS13&lt;=5,AS13&lt;AS12),4,5)))))))</f>
        <v>1</v>
      </c>
      <c r="AU11" s="82">
        <f t="shared" ref="AU11" si="459">AT11/$E$11</f>
        <v>0.2</v>
      </c>
      <c r="AV11" s="35" t="s">
        <v>28</v>
      </c>
      <c r="AW11" s="76">
        <f t="shared" ref="AW11" si="460">IF(AV13&gt;AV12,"Ошибка ввода",IF(AV13&lt;=0,0,IF(AV13&lt;=1,1,IF(AV13&lt;=2,2,IF(AV13&lt;=3,3,IF(AND(AV13&lt;=4,AV13&lt;=AV12),4,IF(AND(AV13&lt;=5,AV13&lt;AV12),4,5)))))))</f>
        <v>1</v>
      </c>
      <c r="AX11" s="82">
        <f t="shared" ref="AX11" si="461">AW11/$E$11</f>
        <v>0.2</v>
      </c>
      <c r="AY11" s="35" t="s">
        <v>28</v>
      </c>
      <c r="AZ11" s="76">
        <f t="shared" ref="AZ11" si="462">IF(AY13&gt;AY12,"Ошибка ввода",IF(AY13&lt;=0,0,IF(AY13&lt;=1,1,IF(AY13&lt;=2,2,IF(AY13&lt;=3,3,IF(AND(AY13&lt;=4,AY13&lt;=AY12),4,IF(AND(AY13&lt;=5,AY13&lt;AY12),4,5)))))))</f>
        <v>1</v>
      </c>
      <c r="BA11" s="82">
        <f t="shared" ref="BA11" si="463">AZ11/$E$11</f>
        <v>0.2</v>
      </c>
      <c r="BB11" s="35" t="s">
        <v>28</v>
      </c>
      <c r="BC11" s="76">
        <f t="shared" ref="BC11" si="464">IF(BB13&gt;BB12,"Ошибка ввода",IF(BB13&lt;=0,0,IF(BB13&lt;=1,1,IF(BB13&lt;=2,2,IF(BB13&lt;=3,3,IF(AND(BB13&lt;=4,BB13&lt;=BB12),4,IF(AND(BB13&lt;=5,BB13&lt;BB12),4,5)))))))</f>
        <v>3</v>
      </c>
      <c r="BD11" s="82">
        <f t="shared" ref="BD11" si="465">BC11/$E$11</f>
        <v>0.6</v>
      </c>
      <c r="BE11" s="35" t="s">
        <v>28</v>
      </c>
      <c r="BF11" s="76">
        <f t="shared" ref="BF11" si="466">IF(BE13&gt;BE12,"Ошибка ввода",IF(BE13&lt;=0,0,IF(BE13&lt;=1,1,IF(BE13&lt;=2,2,IF(BE13&lt;=3,3,IF(AND(BE13&lt;=4,BE13&lt;=BE12),4,IF(AND(BE13&lt;=5,BE13&lt;BE12),4,5)))))))</f>
        <v>1</v>
      </c>
      <c r="BG11" s="82">
        <f t="shared" ref="BG11" si="467">BF11/$E$11</f>
        <v>0.2</v>
      </c>
      <c r="BH11" s="35" t="s">
        <v>28</v>
      </c>
      <c r="BI11" s="76">
        <f t="shared" ref="BI11" si="468">IF(BH13&gt;BH12,"Ошибка ввода",IF(BH13&lt;=0,0,IF(BH13&lt;=1,1,IF(BH13&lt;=2,2,IF(BH13&lt;=3,3,IF(AND(BH13&lt;=4,BH13&lt;=BH12),4,IF(AND(BH13&lt;=5,BH13&lt;BH12),4,5)))))))</f>
        <v>1</v>
      </c>
      <c r="BJ11" s="82">
        <f t="shared" ref="BJ11" si="469">BI11/$E$11</f>
        <v>0.2</v>
      </c>
      <c r="BK11" s="35" t="s">
        <v>28</v>
      </c>
      <c r="BL11" s="76">
        <f t="shared" ref="BL11" si="470">IF(BK13&gt;BK12,"Ошибка ввода",IF(BK13&lt;=0,0,IF(BK13&lt;=1,1,IF(BK13&lt;=2,2,IF(BK13&lt;=3,3,IF(AND(BK13&lt;=4,BK13&lt;=BK12),4,IF(AND(BK13&lt;=5,BK13&lt;BK12),4,5)))))))</f>
        <v>1</v>
      </c>
      <c r="BM11" s="82">
        <f t="shared" ref="BM11" si="471">BL11/$E$11</f>
        <v>0.2</v>
      </c>
      <c r="BN11" s="35" t="s">
        <v>28</v>
      </c>
      <c r="BO11" s="76">
        <f t="shared" ref="BO11" si="472">IF(BN13&gt;BN12,"Ошибка ввода",IF(BN13&lt;=0,0,IF(BN13&lt;=1,1,IF(BN13&lt;=2,2,IF(BN13&lt;=3,3,IF(AND(BN13&lt;=4,BN13&lt;=BN12),4,IF(AND(BN13&lt;=5,BN13&lt;BN12),4,5)))))))</f>
        <v>1</v>
      </c>
      <c r="BP11" s="82">
        <f t="shared" ref="BP11" si="473">BO11/$E$11</f>
        <v>0.2</v>
      </c>
      <c r="BQ11" s="35" t="s">
        <v>28</v>
      </c>
      <c r="BR11" s="76">
        <f t="shared" ref="BR11" si="474">IF(BQ13&gt;BQ12,"Ошибка ввода",IF(BQ13&lt;=0,0,IF(BQ13&lt;=1,1,IF(BQ13&lt;=2,2,IF(BQ13&lt;=3,3,IF(AND(BQ13&lt;=4,BQ13&lt;=BQ12),4,IF(AND(BQ13&lt;=5,BQ13&lt;BQ12),4,5)))))))</f>
        <v>2</v>
      </c>
      <c r="BS11" s="82">
        <f t="shared" ref="BS11" si="475">BR11/$E$11</f>
        <v>0.4</v>
      </c>
      <c r="BT11" s="35" t="s">
        <v>28</v>
      </c>
      <c r="BU11" s="76">
        <f t="shared" ref="BU11" si="476">IF(BT13&gt;BT12,"Ошибка ввода",IF(BT13&lt;=0,0,IF(BT13&lt;=1,1,IF(BT13&lt;=2,2,IF(BT13&lt;=3,3,IF(AND(BT13&lt;=4,BT13&lt;=BT12),4,IF(AND(BT13&lt;=5,BT13&lt;BT12),4,5)))))))</f>
        <v>1</v>
      </c>
      <c r="BV11" s="82">
        <f t="shared" ref="BV11" si="477">BU11/$E$11</f>
        <v>0.2</v>
      </c>
      <c r="BW11" s="35" t="s">
        <v>28</v>
      </c>
      <c r="BX11" s="76">
        <f t="shared" ref="BX11" si="478">IF(BW13&gt;BW12,"Ошибка ввода",IF(BW13&lt;=0,0,IF(BW13&lt;=1,1,IF(BW13&lt;=2,2,IF(BW13&lt;=3,3,IF(AND(BW13&lt;=4,BW13&lt;=BW12),4,IF(AND(BW13&lt;=5,BW13&lt;BW12),4,5)))))))</f>
        <v>1</v>
      </c>
      <c r="BY11" s="82">
        <f t="shared" ref="BY11" si="479">BX11/$E$11</f>
        <v>0.2</v>
      </c>
      <c r="BZ11" s="35" t="s">
        <v>28</v>
      </c>
      <c r="CA11" s="76">
        <f t="shared" ref="CA11" si="480">IF(BZ13&gt;BZ12,"Ошибка ввода",IF(BZ13&lt;=0,0,IF(BZ13&lt;=1,1,IF(BZ13&lt;=2,2,IF(BZ13&lt;=3,3,IF(AND(BZ13&lt;=4,BZ13&lt;=BZ12),4,IF(AND(BZ13&lt;=5,BZ13&lt;BZ12),4,5)))))))</f>
        <v>2</v>
      </c>
      <c r="CB11" s="82">
        <f t="shared" ref="CB11" si="481">CA11/$E$11</f>
        <v>0.4</v>
      </c>
      <c r="CC11" s="35" t="s">
        <v>28</v>
      </c>
      <c r="CD11" s="76">
        <f t="shared" ref="CD11" si="482">IF(CC13&gt;CC12,"Ошибка ввода",IF(CC13&lt;=0,0,IF(CC13&lt;=1,1,IF(CC13&lt;=2,2,IF(CC13&lt;=3,3,IF(AND(CC13&lt;=4,CC13&lt;=CC12),4,IF(AND(CC13&lt;=5,CC13&lt;CC12),4,5)))))))</f>
        <v>2</v>
      </c>
      <c r="CE11" s="82">
        <f t="shared" ref="CE11" si="483">CD11/$E$11</f>
        <v>0.4</v>
      </c>
      <c r="CF11" s="35" t="s">
        <v>28</v>
      </c>
      <c r="CG11" s="76">
        <f t="shared" ref="CG11" si="484">IF(CF13&gt;CF12,"Ошибка ввода",IF(CF13&lt;=0,0,IF(CF13&lt;=1,1,IF(CF13&lt;=2,2,IF(CF13&lt;=3,3,IF(AND(CF13&lt;=4,CF13&lt;=CF12),4,IF(AND(CF13&lt;=5,CF13&lt;CF12),4,5)))))))</f>
        <v>1</v>
      </c>
      <c r="CH11" s="82">
        <f t="shared" ref="CH11" si="485">CG11/$E$11</f>
        <v>0.2</v>
      </c>
      <c r="CI11" s="35" t="s">
        <v>28</v>
      </c>
      <c r="CJ11" s="76">
        <f t="shared" ref="CJ11" si="486">IF(CI13&gt;CI12,"Ошибка ввода",IF(CI13&lt;=0,0,IF(CI13&lt;=1,1,IF(CI13&lt;=2,2,IF(CI13&lt;=3,3,IF(AND(CI13&lt;=4,CI13&lt;=CI12),4,IF(AND(CI13&lt;=5,CI13&lt;CI12),4,5)))))))</f>
        <v>1</v>
      </c>
      <c r="CK11" s="82">
        <f t="shared" ref="CK11" si="487">CJ11/$E$11</f>
        <v>0.2</v>
      </c>
      <c r="CL11" s="35" t="s">
        <v>28</v>
      </c>
      <c r="CM11" s="76">
        <f t="shared" ref="CM11" si="488">IF(CL13&gt;CL12,"Ошибка ввода",IF(CL13&lt;=0,0,IF(CL13&lt;=1,1,IF(CL13&lt;=2,2,IF(CL13&lt;=3,3,IF(AND(CL13&lt;=4,CL13&lt;=CL12),4,IF(AND(CL13&lt;=5,CL13&lt;CL12),4,5)))))))</f>
        <v>2</v>
      </c>
      <c r="CN11" s="82">
        <f t="shared" ref="CN11" si="489">CM11/$E$11</f>
        <v>0.4</v>
      </c>
      <c r="CO11" s="35" t="s">
        <v>28</v>
      </c>
      <c r="CP11" s="76">
        <f t="shared" ref="CP11" si="490">IF(CO13&gt;CO12,"Ошибка ввода",IF(CO13&lt;=0,0,IF(CO13&lt;=1,1,IF(CO13&lt;=2,2,IF(CO13&lt;=3,3,IF(AND(CO13&lt;=4,CO13&lt;=CO12),4,IF(AND(CO13&lt;=5,CO13&lt;CO12),4,5)))))))</f>
        <v>1</v>
      </c>
      <c r="CQ11" s="82">
        <f t="shared" ref="CQ11" si="491">CP11/$E$11</f>
        <v>0.2</v>
      </c>
      <c r="CR11" s="35" t="s">
        <v>28</v>
      </c>
      <c r="CS11" s="76">
        <f t="shared" ref="CS11" si="492">IF(CR13&gt;CR12,"Ошибка ввода",IF(CR13&lt;=0,0,IF(CR13&lt;=1,1,IF(CR13&lt;=2,2,IF(CR13&lt;=3,3,IF(AND(CR13&lt;=4,CR13&lt;=CR12),4,IF(AND(CR13&lt;=5,CR13&lt;CR12),4,5)))))))</f>
        <v>2</v>
      </c>
      <c r="CT11" s="82">
        <f t="shared" ref="CT11" si="493">CS11/$E$11</f>
        <v>0.4</v>
      </c>
      <c r="CU11" s="35" t="s">
        <v>28</v>
      </c>
      <c r="CV11" s="76">
        <f t="shared" ref="CV11" si="494">IF(CU13&gt;CU12,"Ошибка ввода",IF(CU13&lt;=0,0,IF(CU13&lt;=1,1,IF(CU13&lt;=2,2,IF(CU13&lt;=3,3,IF(AND(CU13&lt;=4,CU13&lt;=CU12),4,IF(AND(CU13&lt;=5,CU13&lt;CU12),4,5)))))))</f>
        <v>2</v>
      </c>
      <c r="CW11" s="82">
        <f t="shared" ref="CW11" si="495">CV11/$E$11</f>
        <v>0.4</v>
      </c>
    </row>
    <row r="12" spans="1:101" ht="22.5" customHeight="1" x14ac:dyDescent="0.25">
      <c r="A12" s="77"/>
      <c r="B12" s="92"/>
      <c r="C12" s="77"/>
      <c r="D12" s="15" t="s">
        <v>53</v>
      </c>
      <c r="E12" s="89"/>
      <c r="F12" s="32">
        <v>9</v>
      </c>
      <c r="G12" s="77"/>
      <c r="H12" s="83"/>
      <c r="I12" s="32">
        <v>5</v>
      </c>
      <c r="J12" s="77"/>
      <c r="K12" s="83"/>
      <c r="L12" s="32">
        <v>7</v>
      </c>
      <c r="M12" s="77"/>
      <c r="N12" s="83"/>
      <c r="O12" s="32">
        <v>6</v>
      </c>
      <c r="P12" s="77"/>
      <c r="Q12" s="83"/>
      <c r="R12" s="32">
        <v>12</v>
      </c>
      <c r="S12" s="77"/>
      <c r="T12" s="83"/>
      <c r="U12" s="32">
        <v>6</v>
      </c>
      <c r="V12" s="77"/>
      <c r="W12" s="83"/>
      <c r="X12" s="32">
        <v>8</v>
      </c>
      <c r="Y12" s="77"/>
      <c r="Z12" s="83"/>
      <c r="AA12" s="32">
        <v>5</v>
      </c>
      <c r="AB12" s="77"/>
      <c r="AC12" s="83"/>
      <c r="AD12" s="32">
        <v>5</v>
      </c>
      <c r="AE12" s="77"/>
      <c r="AF12" s="83"/>
      <c r="AG12" s="32">
        <v>8</v>
      </c>
      <c r="AH12" s="77"/>
      <c r="AI12" s="83"/>
      <c r="AJ12" s="32">
        <v>9</v>
      </c>
      <c r="AK12" s="77"/>
      <c r="AL12" s="83"/>
      <c r="AM12" s="32">
        <v>9</v>
      </c>
      <c r="AN12" s="77"/>
      <c r="AO12" s="83"/>
      <c r="AP12" s="32">
        <v>5</v>
      </c>
      <c r="AQ12" s="77"/>
      <c r="AR12" s="83"/>
      <c r="AS12" s="32">
        <v>10</v>
      </c>
      <c r="AT12" s="77"/>
      <c r="AU12" s="83"/>
      <c r="AV12" s="32">
        <v>24</v>
      </c>
      <c r="AW12" s="77"/>
      <c r="AX12" s="83"/>
      <c r="AY12" s="32">
        <v>12</v>
      </c>
      <c r="AZ12" s="77"/>
      <c r="BA12" s="83"/>
      <c r="BB12" s="32">
        <v>19</v>
      </c>
      <c r="BC12" s="77"/>
      <c r="BD12" s="83"/>
      <c r="BE12" s="32">
        <v>6</v>
      </c>
      <c r="BF12" s="77"/>
      <c r="BG12" s="83"/>
      <c r="BH12" s="32">
        <v>8</v>
      </c>
      <c r="BI12" s="77"/>
      <c r="BJ12" s="83"/>
      <c r="BK12" s="32">
        <v>13</v>
      </c>
      <c r="BL12" s="77"/>
      <c r="BM12" s="83"/>
      <c r="BN12" s="32">
        <v>9</v>
      </c>
      <c r="BO12" s="77"/>
      <c r="BP12" s="83"/>
      <c r="BQ12" s="32">
        <v>13</v>
      </c>
      <c r="BR12" s="77"/>
      <c r="BS12" s="83"/>
      <c r="BT12" s="32">
        <v>6</v>
      </c>
      <c r="BU12" s="77"/>
      <c r="BV12" s="83"/>
      <c r="BW12" s="32">
        <v>6</v>
      </c>
      <c r="BX12" s="77"/>
      <c r="BY12" s="83"/>
      <c r="BZ12" s="32">
        <v>8</v>
      </c>
      <c r="CA12" s="77"/>
      <c r="CB12" s="83"/>
      <c r="CC12" s="32">
        <v>11</v>
      </c>
      <c r="CD12" s="77"/>
      <c r="CE12" s="83"/>
      <c r="CF12" s="32">
        <v>8</v>
      </c>
      <c r="CG12" s="77"/>
      <c r="CH12" s="83"/>
      <c r="CI12" s="32">
        <v>12</v>
      </c>
      <c r="CJ12" s="77"/>
      <c r="CK12" s="83"/>
      <c r="CL12" s="32">
        <v>8</v>
      </c>
      <c r="CM12" s="77"/>
      <c r="CN12" s="83"/>
      <c r="CO12" s="32">
        <v>20</v>
      </c>
      <c r="CP12" s="77"/>
      <c r="CQ12" s="83"/>
      <c r="CR12" s="32">
        <v>6</v>
      </c>
      <c r="CS12" s="77"/>
      <c r="CT12" s="83"/>
      <c r="CU12" s="32">
        <v>8</v>
      </c>
      <c r="CV12" s="77"/>
      <c r="CW12" s="83"/>
    </row>
    <row r="13" spans="1:101" ht="22.5" customHeight="1" x14ac:dyDescent="0.25">
      <c r="A13" s="77"/>
      <c r="B13" s="92"/>
      <c r="C13" s="77"/>
      <c r="D13" s="15" t="s">
        <v>54</v>
      </c>
      <c r="E13" s="89"/>
      <c r="F13" s="32">
        <v>1</v>
      </c>
      <c r="G13" s="77"/>
      <c r="H13" s="83"/>
      <c r="I13" s="32">
        <v>1</v>
      </c>
      <c r="J13" s="77"/>
      <c r="K13" s="83"/>
      <c r="L13" s="32">
        <v>2</v>
      </c>
      <c r="M13" s="77"/>
      <c r="N13" s="83"/>
      <c r="O13" s="32">
        <v>1</v>
      </c>
      <c r="P13" s="77"/>
      <c r="Q13" s="83"/>
      <c r="R13" s="32">
        <v>1</v>
      </c>
      <c r="S13" s="77"/>
      <c r="T13" s="83"/>
      <c r="U13" s="32">
        <v>1</v>
      </c>
      <c r="V13" s="77"/>
      <c r="W13" s="83"/>
      <c r="X13" s="32">
        <v>1</v>
      </c>
      <c r="Y13" s="77"/>
      <c r="Z13" s="83"/>
      <c r="AA13" s="32">
        <v>1</v>
      </c>
      <c r="AB13" s="77"/>
      <c r="AC13" s="83"/>
      <c r="AD13" s="32">
        <v>1</v>
      </c>
      <c r="AE13" s="77"/>
      <c r="AF13" s="83"/>
      <c r="AG13" s="32">
        <v>2</v>
      </c>
      <c r="AH13" s="77"/>
      <c r="AI13" s="83"/>
      <c r="AJ13" s="32">
        <v>2</v>
      </c>
      <c r="AK13" s="77"/>
      <c r="AL13" s="83"/>
      <c r="AM13" s="32">
        <v>2</v>
      </c>
      <c r="AN13" s="77"/>
      <c r="AO13" s="83"/>
      <c r="AP13" s="32">
        <v>1</v>
      </c>
      <c r="AQ13" s="77"/>
      <c r="AR13" s="83"/>
      <c r="AS13" s="32">
        <v>1</v>
      </c>
      <c r="AT13" s="77"/>
      <c r="AU13" s="83"/>
      <c r="AV13" s="32">
        <v>1</v>
      </c>
      <c r="AW13" s="77"/>
      <c r="AX13" s="83"/>
      <c r="AY13" s="32">
        <v>1</v>
      </c>
      <c r="AZ13" s="77"/>
      <c r="BA13" s="83"/>
      <c r="BB13" s="32">
        <v>3</v>
      </c>
      <c r="BC13" s="77"/>
      <c r="BD13" s="83"/>
      <c r="BE13" s="32">
        <v>1</v>
      </c>
      <c r="BF13" s="77"/>
      <c r="BG13" s="83"/>
      <c r="BH13" s="32">
        <v>1</v>
      </c>
      <c r="BI13" s="77"/>
      <c r="BJ13" s="83"/>
      <c r="BK13" s="32">
        <v>1</v>
      </c>
      <c r="BL13" s="77"/>
      <c r="BM13" s="83"/>
      <c r="BN13" s="32">
        <v>1</v>
      </c>
      <c r="BO13" s="77"/>
      <c r="BP13" s="83"/>
      <c r="BQ13" s="32">
        <v>2</v>
      </c>
      <c r="BR13" s="77"/>
      <c r="BS13" s="83"/>
      <c r="BT13" s="32">
        <v>1</v>
      </c>
      <c r="BU13" s="77"/>
      <c r="BV13" s="83"/>
      <c r="BW13" s="32">
        <v>1</v>
      </c>
      <c r="BX13" s="77"/>
      <c r="BY13" s="83"/>
      <c r="BZ13" s="32">
        <v>2</v>
      </c>
      <c r="CA13" s="77"/>
      <c r="CB13" s="83"/>
      <c r="CC13" s="32">
        <v>2</v>
      </c>
      <c r="CD13" s="77"/>
      <c r="CE13" s="83"/>
      <c r="CF13" s="32">
        <v>1</v>
      </c>
      <c r="CG13" s="77"/>
      <c r="CH13" s="83"/>
      <c r="CI13" s="32">
        <v>1</v>
      </c>
      <c r="CJ13" s="77"/>
      <c r="CK13" s="83"/>
      <c r="CL13" s="32">
        <v>2</v>
      </c>
      <c r="CM13" s="77"/>
      <c r="CN13" s="83"/>
      <c r="CO13" s="32">
        <v>1</v>
      </c>
      <c r="CP13" s="77"/>
      <c r="CQ13" s="83"/>
      <c r="CR13" s="32">
        <v>2</v>
      </c>
      <c r="CS13" s="77"/>
      <c r="CT13" s="83"/>
      <c r="CU13" s="32">
        <v>2</v>
      </c>
      <c r="CV13" s="77"/>
      <c r="CW13" s="83"/>
    </row>
    <row r="14" spans="1:101" ht="22.5" customHeight="1" x14ac:dyDescent="0.25">
      <c r="A14" s="14" t="s">
        <v>102</v>
      </c>
      <c r="B14" s="15" t="s">
        <v>46</v>
      </c>
      <c r="C14" s="14" t="s">
        <v>50</v>
      </c>
      <c r="D14" s="15" t="s">
        <v>55</v>
      </c>
      <c r="E14" s="25">
        <v>5</v>
      </c>
      <c r="F14" s="32">
        <v>253</v>
      </c>
      <c r="G14" s="14">
        <f>IF(F14&lt;100,0,IF(F14&lt;=199,1,IF(F14&lt;=299,2,IF(F14&lt;=399,3,IF(F14&lt;=499,4,5)))))</f>
        <v>2</v>
      </c>
      <c r="H14" s="33">
        <f>G14/$E$9</f>
        <v>0.4</v>
      </c>
      <c r="I14" s="32">
        <v>87</v>
      </c>
      <c r="J14" s="14">
        <f t="shared" ref="J14" si="496">IF(I14&lt;100,0,IF(I14&lt;=199,1,IF(I14&lt;=299,2,IF(I14&lt;=399,3,IF(I14&lt;=499,4,5)))))</f>
        <v>0</v>
      </c>
      <c r="K14" s="33">
        <f t="shared" ref="K14" si="497">J14/$E$9</f>
        <v>0</v>
      </c>
      <c r="L14" s="32">
        <v>338</v>
      </c>
      <c r="M14" s="14">
        <f t="shared" ref="M14" si="498">IF(L14&lt;100,0,IF(L14&lt;=199,1,IF(L14&lt;=299,2,IF(L14&lt;=399,3,IF(L14&lt;=499,4,5)))))</f>
        <v>3</v>
      </c>
      <c r="N14" s="33">
        <f t="shared" ref="N14" si="499">M14/$E$9</f>
        <v>0.6</v>
      </c>
      <c r="O14" s="32">
        <v>168</v>
      </c>
      <c r="P14" s="14">
        <f t="shared" ref="P14" si="500">IF(O14&lt;100,0,IF(O14&lt;=199,1,IF(O14&lt;=299,2,IF(O14&lt;=399,3,IF(O14&lt;=499,4,5)))))</f>
        <v>1</v>
      </c>
      <c r="Q14" s="33">
        <f t="shared" ref="Q14" si="501">P14/$E$9</f>
        <v>0.2</v>
      </c>
      <c r="R14" s="32">
        <v>560</v>
      </c>
      <c r="S14" s="14">
        <f t="shared" ref="S14" si="502">IF(R14&lt;100,0,IF(R14&lt;=199,1,IF(R14&lt;=299,2,IF(R14&lt;=399,3,IF(R14&lt;=499,4,5)))))</f>
        <v>5</v>
      </c>
      <c r="T14" s="33">
        <f t="shared" ref="T14" si="503">S14/$E$9</f>
        <v>1</v>
      </c>
      <c r="U14" s="32">
        <v>154</v>
      </c>
      <c r="V14" s="14">
        <f t="shared" ref="V14" si="504">IF(U14&lt;100,0,IF(U14&lt;=199,1,IF(U14&lt;=299,2,IF(U14&lt;=399,3,IF(U14&lt;=499,4,5)))))</f>
        <v>1</v>
      </c>
      <c r="W14" s="33">
        <f t="shared" ref="W14" si="505">V14/$E$9</f>
        <v>0.2</v>
      </c>
      <c r="X14" s="32">
        <v>273</v>
      </c>
      <c r="Y14" s="14">
        <f t="shared" ref="Y14" si="506">IF(X14&lt;100,0,IF(X14&lt;=199,1,IF(X14&lt;=299,2,IF(X14&lt;=399,3,IF(X14&lt;=499,4,5)))))</f>
        <v>2</v>
      </c>
      <c r="Z14" s="33">
        <f t="shared" ref="Z14" si="507">Y14/$E$9</f>
        <v>0.4</v>
      </c>
      <c r="AA14" s="32">
        <v>120</v>
      </c>
      <c r="AB14" s="14">
        <f t="shared" ref="AB14" si="508">IF(AA14&lt;100,0,IF(AA14&lt;=199,1,IF(AA14&lt;=299,2,IF(AA14&lt;=399,3,IF(AA14&lt;=499,4,5)))))</f>
        <v>1</v>
      </c>
      <c r="AC14" s="33">
        <f t="shared" ref="AC14" si="509">AB14/$E$9</f>
        <v>0.2</v>
      </c>
      <c r="AD14" s="32">
        <v>242</v>
      </c>
      <c r="AE14" s="14">
        <f t="shared" ref="AE14" si="510">IF(AD14&lt;100,0,IF(AD14&lt;=199,1,IF(AD14&lt;=299,2,IF(AD14&lt;=399,3,IF(AD14&lt;=499,4,5)))))</f>
        <v>2</v>
      </c>
      <c r="AF14" s="33">
        <f t="shared" ref="AF14" si="511">AE14/$E$9</f>
        <v>0.4</v>
      </c>
      <c r="AG14" s="32">
        <v>211</v>
      </c>
      <c r="AH14" s="14">
        <f t="shared" ref="AH14" si="512">IF(AG14&lt;100,0,IF(AG14&lt;=199,1,IF(AG14&lt;=299,2,IF(AG14&lt;=399,3,IF(AG14&lt;=499,4,5)))))</f>
        <v>2</v>
      </c>
      <c r="AI14" s="33">
        <f t="shared" ref="AI14" si="513">AH14/$E$9</f>
        <v>0.4</v>
      </c>
      <c r="AJ14" s="32">
        <v>614</v>
      </c>
      <c r="AK14" s="14">
        <f t="shared" ref="AK14" si="514">IF(AJ14&lt;100,0,IF(AJ14&lt;=199,1,IF(AJ14&lt;=299,2,IF(AJ14&lt;=399,3,IF(AJ14&lt;=499,4,5)))))</f>
        <v>5</v>
      </c>
      <c r="AL14" s="33">
        <f t="shared" ref="AL14" si="515">AK14/$E$9</f>
        <v>1</v>
      </c>
      <c r="AM14" s="32">
        <v>574</v>
      </c>
      <c r="AN14" s="14">
        <f t="shared" ref="AN14" si="516">IF(AM14&lt;100,0,IF(AM14&lt;=199,1,IF(AM14&lt;=299,2,IF(AM14&lt;=399,3,IF(AM14&lt;=499,4,5)))))</f>
        <v>5</v>
      </c>
      <c r="AO14" s="33">
        <f t="shared" ref="AO14" si="517">AN14/$E$9</f>
        <v>1</v>
      </c>
      <c r="AP14" s="32">
        <v>145</v>
      </c>
      <c r="AQ14" s="14">
        <f t="shared" ref="AQ14" si="518">IF(AP14&lt;100,0,IF(AP14&lt;=199,1,IF(AP14&lt;=299,2,IF(AP14&lt;=399,3,IF(AP14&lt;=499,4,5)))))</f>
        <v>1</v>
      </c>
      <c r="AR14" s="33">
        <f t="shared" ref="AR14" si="519">AQ14/$E$9</f>
        <v>0.2</v>
      </c>
      <c r="AS14" s="32">
        <v>303</v>
      </c>
      <c r="AT14" s="14">
        <f t="shared" ref="AT14" si="520">IF(AS14&lt;100,0,IF(AS14&lt;=199,1,IF(AS14&lt;=299,2,IF(AS14&lt;=399,3,IF(AS14&lt;=499,4,5)))))</f>
        <v>3</v>
      </c>
      <c r="AU14" s="33">
        <f t="shared" ref="AU14" si="521">AT14/$E$9</f>
        <v>0.6</v>
      </c>
      <c r="AV14" s="32">
        <v>173</v>
      </c>
      <c r="AW14" s="14">
        <f t="shared" ref="AW14" si="522">IF(AV14&lt;100,0,IF(AV14&lt;=199,1,IF(AV14&lt;=299,2,IF(AV14&lt;=399,3,IF(AV14&lt;=499,4,5)))))</f>
        <v>1</v>
      </c>
      <c r="AX14" s="33">
        <f t="shared" ref="AX14" si="523">AW14/$E$9</f>
        <v>0.2</v>
      </c>
      <c r="AY14" s="32">
        <v>358</v>
      </c>
      <c r="AZ14" s="14">
        <f t="shared" ref="AZ14" si="524">IF(AY14&lt;100,0,IF(AY14&lt;=199,1,IF(AY14&lt;=299,2,IF(AY14&lt;=399,3,IF(AY14&lt;=499,4,5)))))</f>
        <v>3</v>
      </c>
      <c r="BA14" s="33">
        <f t="shared" ref="BA14" si="525">AZ14/$E$9</f>
        <v>0.6</v>
      </c>
      <c r="BB14" s="32">
        <v>377</v>
      </c>
      <c r="BC14" s="14">
        <f t="shared" ref="BC14" si="526">IF(BB14&lt;100,0,IF(BB14&lt;=199,1,IF(BB14&lt;=299,2,IF(BB14&lt;=399,3,IF(BB14&lt;=499,4,5)))))</f>
        <v>3</v>
      </c>
      <c r="BD14" s="33">
        <f t="shared" ref="BD14" si="527">BC14/$E$9</f>
        <v>0.6</v>
      </c>
      <c r="BE14" s="32">
        <v>240</v>
      </c>
      <c r="BF14" s="14">
        <f t="shared" ref="BF14" si="528">IF(BE14&lt;100,0,IF(BE14&lt;=199,1,IF(BE14&lt;=299,2,IF(BE14&lt;=399,3,IF(BE14&lt;=499,4,5)))))</f>
        <v>2</v>
      </c>
      <c r="BG14" s="33">
        <f t="shared" ref="BG14" si="529">BF14/$E$9</f>
        <v>0.4</v>
      </c>
      <c r="BH14" s="32">
        <v>205</v>
      </c>
      <c r="BI14" s="14">
        <f t="shared" ref="BI14" si="530">IF(BH14&lt;100,0,IF(BH14&lt;=199,1,IF(BH14&lt;=299,2,IF(BH14&lt;=399,3,IF(BH14&lt;=499,4,5)))))</f>
        <v>2</v>
      </c>
      <c r="BJ14" s="33">
        <f t="shared" ref="BJ14" si="531">BI14/$E$9</f>
        <v>0.4</v>
      </c>
      <c r="BK14" s="32">
        <v>172</v>
      </c>
      <c r="BL14" s="14">
        <f t="shared" ref="BL14" si="532">IF(BK14&lt;100,0,IF(BK14&lt;=199,1,IF(BK14&lt;=299,2,IF(BK14&lt;=399,3,IF(BK14&lt;=499,4,5)))))</f>
        <v>1</v>
      </c>
      <c r="BM14" s="33">
        <f t="shared" ref="BM14" si="533">BL14/$E$9</f>
        <v>0.2</v>
      </c>
      <c r="BN14" s="32">
        <v>142</v>
      </c>
      <c r="BO14" s="14">
        <f t="shared" ref="BO14" si="534">IF(BN14&lt;100,0,IF(BN14&lt;=199,1,IF(BN14&lt;=299,2,IF(BN14&lt;=399,3,IF(BN14&lt;=499,4,5)))))</f>
        <v>1</v>
      </c>
      <c r="BP14" s="33">
        <f t="shared" ref="BP14" si="535">BO14/$E$9</f>
        <v>0.2</v>
      </c>
      <c r="BQ14" s="32">
        <v>442</v>
      </c>
      <c r="BR14" s="14">
        <f t="shared" ref="BR14" si="536">IF(BQ14&lt;100,0,IF(BQ14&lt;=199,1,IF(BQ14&lt;=299,2,IF(BQ14&lt;=399,3,IF(BQ14&lt;=499,4,5)))))</f>
        <v>4</v>
      </c>
      <c r="BS14" s="33">
        <f t="shared" ref="BS14" si="537">BR14/$E$9</f>
        <v>0.8</v>
      </c>
      <c r="BT14" s="32">
        <v>187</v>
      </c>
      <c r="BU14" s="14">
        <f t="shared" ref="BU14" si="538">IF(BT14&lt;100,0,IF(BT14&lt;=199,1,IF(BT14&lt;=299,2,IF(BT14&lt;=399,3,IF(BT14&lt;=499,4,5)))))</f>
        <v>1</v>
      </c>
      <c r="BV14" s="33">
        <f t="shared" ref="BV14" si="539">BU14/$E$9</f>
        <v>0.2</v>
      </c>
      <c r="BW14" s="32">
        <v>189</v>
      </c>
      <c r="BX14" s="14">
        <f t="shared" ref="BX14" si="540">IF(BW14&lt;100,0,IF(BW14&lt;=199,1,IF(BW14&lt;=299,2,IF(BW14&lt;=399,3,IF(BW14&lt;=499,4,5)))))</f>
        <v>1</v>
      </c>
      <c r="BY14" s="33">
        <f t="shared" ref="BY14" si="541">BX14/$E$9</f>
        <v>0.2</v>
      </c>
      <c r="BZ14" s="32">
        <v>198</v>
      </c>
      <c r="CA14" s="14">
        <f t="shared" ref="CA14" si="542">IF(BZ14&lt;100,0,IF(BZ14&lt;=199,1,IF(BZ14&lt;=299,2,IF(BZ14&lt;=399,3,IF(BZ14&lt;=499,4,5)))))</f>
        <v>1</v>
      </c>
      <c r="CB14" s="33">
        <f t="shared" ref="CB14" si="543">CA14/$E$9</f>
        <v>0.2</v>
      </c>
      <c r="CC14" s="32">
        <v>146</v>
      </c>
      <c r="CD14" s="14">
        <f t="shared" ref="CD14" si="544">IF(CC14&lt;100,0,IF(CC14&lt;=199,1,IF(CC14&lt;=299,2,IF(CC14&lt;=399,3,IF(CC14&lt;=499,4,5)))))</f>
        <v>1</v>
      </c>
      <c r="CE14" s="33">
        <f t="shared" ref="CE14" si="545">CD14/$E$9</f>
        <v>0.2</v>
      </c>
      <c r="CF14" s="32">
        <v>170</v>
      </c>
      <c r="CG14" s="14">
        <f t="shared" ref="CG14" si="546">IF(CF14&lt;100,0,IF(CF14&lt;=199,1,IF(CF14&lt;=299,2,IF(CF14&lt;=399,3,IF(CF14&lt;=499,4,5)))))</f>
        <v>1</v>
      </c>
      <c r="CH14" s="33">
        <f t="shared" ref="CH14" si="547">CG14/$E$9</f>
        <v>0.2</v>
      </c>
      <c r="CI14" s="32">
        <v>1656</v>
      </c>
      <c r="CJ14" s="14">
        <f t="shared" ref="CJ14" si="548">IF(CI14&lt;100,0,IF(CI14&lt;=199,1,IF(CI14&lt;=299,2,IF(CI14&lt;=399,3,IF(CI14&lt;=499,4,5)))))</f>
        <v>5</v>
      </c>
      <c r="CK14" s="33">
        <f t="shared" ref="CK14" si="549">CJ14/$E$9</f>
        <v>1</v>
      </c>
      <c r="CL14" s="32">
        <v>559</v>
      </c>
      <c r="CM14" s="14">
        <f t="shared" ref="CM14" si="550">IF(CL14&lt;100,0,IF(CL14&lt;=199,1,IF(CL14&lt;=299,2,IF(CL14&lt;=399,3,IF(CL14&lt;=499,4,5)))))</f>
        <v>5</v>
      </c>
      <c r="CN14" s="33">
        <f t="shared" ref="CN14" si="551">CM14/$E$9</f>
        <v>1</v>
      </c>
      <c r="CO14" s="32">
        <v>205</v>
      </c>
      <c r="CP14" s="14">
        <f t="shared" ref="CP14" si="552">IF(CO14&lt;100,0,IF(CO14&lt;=199,1,IF(CO14&lt;=299,2,IF(CO14&lt;=399,3,IF(CO14&lt;=499,4,5)))))</f>
        <v>2</v>
      </c>
      <c r="CQ14" s="33">
        <f t="shared" ref="CQ14" si="553">CP14/$E$9</f>
        <v>0.4</v>
      </c>
      <c r="CR14" s="32">
        <v>506</v>
      </c>
      <c r="CS14" s="14">
        <f t="shared" ref="CS14" si="554">IF(CR14&lt;100,0,IF(CR14&lt;=199,1,IF(CR14&lt;=299,2,IF(CR14&lt;=399,3,IF(CR14&lt;=499,4,5)))))</f>
        <v>5</v>
      </c>
      <c r="CT14" s="33">
        <f t="shared" ref="CT14" si="555">CS14/$E$9</f>
        <v>1</v>
      </c>
      <c r="CU14" s="32">
        <v>115</v>
      </c>
      <c r="CV14" s="14">
        <f t="shared" ref="CV14" si="556">IF(CU14&lt;100,0,IF(CU14&lt;=199,1,IF(CU14&lt;=299,2,IF(CU14&lt;=399,3,IF(CU14&lt;=499,4,5)))))</f>
        <v>1</v>
      </c>
      <c r="CW14" s="33">
        <f t="shared" ref="CW14" si="557">CV14/$E$9</f>
        <v>0.2</v>
      </c>
    </row>
    <row r="15" spans="1:101" ht="22.5" customHeight="1" x14ac:dyDescent="0.25">
      <c r="A15" s="76" t="s">
        <v>104</v>
      </c>
      <c r="B15" s="91" t="s">
        <v>103</v>
      </c>
      <c r="C15" s="76" t="s">
        <v>50</v>
      </c>
      <c r="D15" s="15" t="s">
        <v>52</v>
      </c>
      <c r="E15" s="88">
        <v>5</v>
      </c>
      <c r="F15" s="35" t="s">
        <v>28</v>
      </c>
      <c r="G15" s="76">
        <f>IF(F18&lt;=59%,0,IF(F18&lt;=69%,1,IF(F18&lt;=79%,2,IF(F18&lt;=89%,3,IF(F18&lt;=99.9%,4,IF(F18=100%,5,"Ошибка ввода"))))))</f>
        <v>4</v>
      </c>
      <c r="H15" s="82">
        <f>G15/$E$15</f>
        <v>0.8</v>
      </c>
      <c r="I15" s="35" t="s">
        <v>28</v>
      </c>
      <c r="J15" s="76">
        <f t="shared" ref="J15" si="558">IF(I18&lt;=59%,0,IF(I18&lt;=69%,1,IF(I18&lt;=79%,2,IF(I18&lt;=89%,3,IF(I18&lt;=99.9%,4,IF(I18=100%,5,"Ошибка ввода"))))))</f>
        <v>0</v>
      </c>
      <c r="K15" s="82">
        <f t="shared" ref="K15" si="559">J15/$E$15</f>
        <v>0</v>
      </c>
      <c r="L15" s="35" t="s">
        <v>28</v>
      </c>
      <c r="M15" s="76">
        <f t="shared" ref="M15" si="560">IF(L18&lt;=59%,0,IF(L18&lt;=69%,1,IF(L18&lt;=79%,2,IF(L18&lt;=89%,3,IF(L18&lt;=99.9%,4,IF(L18=100%,5,"Ошибка ввода"))))))</f>
        <v>4</v>
      </c>
      <c r="N15" s="82">
        <f t="shared" ref="N15" si="561">M15/$E$15</f>
        <v>0.8</v>
      </c>
      <c r="O15" s="35" t="s">
        <v>28</v>
      </c>
      <c r="P15" s="76">
        <f t="shared" ref="P15" si="562">IF(O18&lt;=59%,0,IF(O18&lt;=69%,1,IF(O18&lt;=79%,2,IF(O18&lt;=89%,3,IF(O18&lt;=99.9%,4,IF(O18=100%,5,"Ошибка ввода"))))))</f>
        <v>4</v>
      </c>
      <c r="Q15" s="82">
        <f t="shared" ref="Q15" si="563">P15/$E$15</f>
        <v>0.8</v>
      </c>
      <c r="R15" s="35" t="s">
        <v>28</v>
      </c>
      <c r="S15" s="76">
        <f t="shared" ref="S15" si="564">IF(R18&lt;=59%,0,IF(R18&lt;=69%,1,IF(R18&lt;=79%,2,IF(R18&lt;=89%,3,IF(R18&lt;=99.9%,4,IF(R18=100%,5,"Ошибка ввода"))))))</f>
        <v>0</v>
      </c>
      <c r="T15" s="82">
        <f t="shared" ref="T15" si="565">S15/$E$15</f>
        <v>0</v>
      </c>
      <c r="U15" s="35" t="s">
        <v>28</v>
      </c>
      <c r="V15" s="76">
        <f t="shared" ref="V15" si="566">IF(U18&lt;=59%,0,IF(U18&lt;=69%,1,IF(U18&lt;=79%,2,IF(U18&lt;=89%,3,IF(U18&lt;=99.9%,4,IF(U18=100%,5,"Ошибка ввода"))))))</f>
        <v>2</v>
      </c>
      <c r="W15" s="82">
        <f t="shared" ref="W15" si="567">V15/$E$15</f>
        <v>0.4</v>
      </c>
      <c r="X15" s="35" t="s">
        <v>28</v>
      </c>
      <c r="Y15" s="76">
        <f t="shared" ref="Y15" si="568">IF(X18&lt;=59%,0,IF(X18&lt;=69%,1,IF(X18&lt;=79%,2,IF(X18&lt;=89%,3,IF(X18&lt;=99.9%,4,IF(X18=100%,5,"Ошибка ввода"))))))</f>
        <v>4</v>
      </c>
      <c r="Z15" s="82">
        <f t="shared" ref="Z15" si="569">Y15/$E$15</f>
        <v>0.8</v>
      </c>
      <c r="AA15" s="35" t="s">
        <v>28</v>
      </c>
      <c r="AB15" s="76">
        <f t="shared" ref="AB15" si="570">IF(AA18&lt;=59%,0,IF(AA18&lt;=69%,1,IF(AA18&lt;=79%,2,IF(AA18&lt;=89%,3,IF(AA18&lt;=99.9%,4,IF(AA18=100%,5,"Ошибка ввода"))))))</f>
        <v>0</v>
      </c>
      <c r="AC15" s="82">
        <f t="shared" ref="AC15" si="571">AB15/$E$15</f>
        <v>0</v>
      </c>
      <c r="AD15" s="35" t="s">
        <v>28</v>
      </c>
      <c r="AE15" s="76">
        <f t="shared" ref="AE15" si="572">IF(AD18&lt;=59%,0,IF(AD18&lt;=69%,1,IF(AD18&lt;=79%,2,IF(AD18&lt;=89%,3,IF(AD18&lt;=99.9%,4,IF(AD18=100%,5,"Ошибка ввода"))))))</f>
        <v>4</v>
      </c>
      <c r="AF15" s="82">
        <f t="shared" ref="AF15" si="573">AE15/$E$15</f>
        <v>0.8</v>
      </c>
      <c r="AG15" s="35" t="s">
        <v>28</v>
      </c>
      <c r="AH15" s="76">
        <f t="shared" ref="AH15" si="574">IF(AG18&lt;=59%,0,IF(AG18&lt;=69%,1,IF(AG18&lt;=79%,2,IF(AG18&lt;=89%,3,IF(AG18&lt;=99.9%,4,IF(AG18=100%,5,"Ошибка ввода"))))))</f>
        <v>4</v>
      </c>
      <c r="AI15" s="82">
        <f t="shared" ref="AI15" si="575">AH15/$E$15</f>
        <v>0.8</v>
      </c>
      <c r="AJ15" s="35" t="s">
        <v>28</v>
      </c>
      <c r="AK15" s="76">
        <f t="shared" ref="AK15" si="576">IF(AJ18&lt;=59%,0,IF(AJ18&lt;=69%,1,IF(AJ18&lt;=79%,2,IF(AJ18&lt;=89%,3,IF(AJ18&lt;=99.9%,4,IF(AJ18=100%,5,"Ошибка ввода"))))))</f>
        <v>4</v>
      </c>
      <c r="AL15" s="82">
        <f t="shared" ref="AL15" si="577">AK15/$E$15</f>
        <v>0.8</v>
      </c>
      <c r="AM15" s="35" t="s">
        <v>28</v>
      </c>
      <c r="AN15" s="76">
        <f t="shared" ref="AN15" si="578">IF(AM18&lt;=59%,0,IF(AM18&lt;=69%,1,IF(AM18&lt;=79%,2,IF(AM18&lt;=89%,3,IF(AM18&lt;=99.9%,4,IF(AM18=100%,5,"Ошибка ввода"))))))</f>
        <v>4</v>
      </c>
      <c r="AO15" s="82">
        <f t="shared" ref="AO15" si="579">AN15/$E$15</f>
        <v>0.8</v>
      </c>
      <c r="AP15" s="35" t="s">
        <v>28</v>
      </c>
      <c r="AQ15" s="76">
        <f t="shared" ref="AQ15" si="580">IF(AP18&lt;=59%,0,IF(AP18&lt;=69%,1,IF(AP18&lt;=79%,2,IF(AP18&lt;=89%,3,IF(AP18&lt;=99.9%,4,IF(AP18=100%,5,"Ошибка ввода"))))))</f>
        <v>4</v>
      </c>
      <c r="AR15" s="82">
        <f t="shared" ref="AR15" si="581">AQ15/$E$15</f>
        <v>0.8</v>
      </c>
      <c r="AS15" s="35" t="s">
        <v>28</v>
      </c>
      <c r="AT15" s="76">
        <f t="shared" ref="AT15" si="582">IF(AS18&lt;=59%,0,IF(AS18&lt;=69%,1,IF(AS18&lt;=79%,2,IF(AS18&lt;=89%,3,IF(AS18&lt;=99.9%,4,IF(AS18=100%,5,"Ошибка ввода"))))))</f>
        <v>4</v>
      </c>
      <c r="AU15" s="82">
        <f t="shared" ref="AU15" si="583">AT15/$E$15</f>
        <v>0.8</v>
      </c>
      <c r="AV15" s="35" t="s">
        <v>28</v>
      </c>
      <c r="AW15" s="76">
        <f t="shared" ref="AW15" si="584">IF(AV18&lt;=59%,0,IF(AV18&lt;=69%,1,IF(AV18&lt;=79%,2,IF(AV18&lt;=89%,3,IF(AV18&lt;=99.9%,4,IF(AV18=100%,5,"Ошибка ввода"))))))</f>
        <v>4</v>
      </c>
      <c r="AX15" s="82">
        <f t="shared" ref="AX15" si="585">AW15/$E$15</f>
        <v>0.8</v>
      </c>
      <c r="AY15" s="35" t="s">
        <v>28</v>
      </c>
      <c r="AZ15" s="76">
        <f t="shared" ref="AZ15" si="586">IF(AY18&lt;=59%,0,IF(AY18&lt;=69%,1,IF(AY18&lt;=79%,2,IF(AY18&lt;=89%,3,IF(AY18&lt;=99.9%,4,IF(AY18=100%,5,"Ошибка ввода"))))))</f>
        <v>4</v>
      </c>
      <c r="BA15" s="82">
        <f t="shared" ref="BA15" si="587">AZ15/$E$15</f>
        <v>0.8</v>
      </c>
      <c r="BB15" s="35" t="s">
        <v>28</v>
      </c>
      <c r="BC15" s="76">
        <f t="shared" ref="BC15" si="588">IF(BB18&lt;=59%,0,IF(BB18&lt;=69%,1,IF(BB18&lt;=79%,2,IF(BB18&lt;=89%,3,IF(BB18&lt;=99.9%,4,IF(BB18=100%,5,"Ошибка ввода"))))))</f>
        <v>4</v>
      </c>
      <c r="BD15" s="82">
        <f t="shared" ref="BD15" si="589">BC15/$E$15</f>
        <v>0.8</v>
      </c>
      <c r="BE15" s="35" t="s">
        <v>28</v>
      </c>
      <c r="BF15" s="76">
        <f t="shared" ref="BF15" si="590">IF(BE18&lt;=59%,0,IF(BE18&lt;=69%,1,IF(BE18&lt;=79%,2,IF(BE18&lt;=89%,3,IF(BE18&lt;=99.9%,4,IF(BE18=100%,5,"Ошибка ввода"))))))</f>
        <v>4</v>
      </c>
      <c r="BG15" s="82">
        <f t="shared" ref="BG15" si="591">BF15/$E$15</f>
        <v>0.8</v>
      </c>
      <c r="BH15" s="35" t="s">
        <v>28</v>
      </c>
      <c r="BI15" s="76">
        <f t="shared" ref="BI15" si="592">IF(BH18&lt;=59%,0,IF(BH18&lt;=69%,1,IF(BH18&lt;=79%,2,IF(BH18&lt;=89%,3,IF(BH18&lt;=99.9%,4,IF(BH18=100%,5,"Ошибка ввода"))))))</f>
        <v>4</v>
      </c>
      <c r="BJ15" s="82">
        <f t="shared" ref="BJ15" si="593">BI15/$E$15</f>
        <v>0.8</v>
      </c>
      <c r="BK15" s="35" t="s">
        <v>28</v>
      </c>
      <c r="BL15" s="76">
        <f t="shared" ref="BL15" si="594">IF(BK18&lt;=59%,0,IF(BK18&lt;=69%,1,IF(BK18&lt;=79%,2,IF(BK18&lt;=89%,3,IF(BK18&lt;=99.9%,4,IF(BK18=100%,5,"Ошибка ввода"))))))</f>
        <v>4</v>
      </c>
      <c r="BM15" s="82">
        <f t="shared" ref="BM15" si="595">BL15/$E$15</f>
        <v>0.8</v>
      </c>
      <c r="BN15" s="35" t="s">
        <v>28</v>
      </c>
      <c r="BO15" s="76">
        <f t="shared" ref="BO15" si="596">IF(BN18&lt;=59%,0,IF(BN18&lt;=69%,1,IF(BN18&lt;=79%,2,IF(BN18&lt;=89%,3,IF(BN18&lt;=99.9%,4,IF(BN18=100%,5,"Ошибка ввода"))))))</f>
        <v>1</v>
      </c>
      <c r="BP15" s="82">
        <f t="shared" ref="BP15" si="597">BO15/$E$15</f>
        <v>0.2</v>
      </c>
      <c r="BQ15" s="35" t="s">
        <v>28</v>
      </c>
      <c r="BR15" s="76">
        <f t="shared" ref="BR15" si="598">IF(BQ18&lt;=59%,0,IF(BQ18&lt;=69%,1,IF(BQ18&lt;=79%,2,IF(BQ18&lt;=89%,3,IF(BQ18&lt;=99.9%,4,IF(BQ18=100%,5,"Ошибка ввода"))))))</f>
        <v>4</v>
      </c>
      <c r="BS15" s="82">
        <f t="shared" ref="BS15" si="599">BR15/$E$15</f>
        <v>0.8</v>
      </c>
      <c r="BT15" s="35" t="s">
        <v>28</v>
      </c>
      <c r="BU15" s="76">
        <f t="shared" ref="BU15" si="600">IF(BT18&lt;=59%,0,IF(BT18&lt;=69%,1,IF(BT18&lt;=79%,2,IF(BT18&lt;=89%,3,IF(BT18&lt;=99.9%,4,IF(BT18=100%,5,"Ошибка ввода"))))))</f>
        <v>4</v>
      </c>
      <c r="BV15" s="82">
        <f t="shared" ref="BV15" si="601">BU15/$E$15</f>
        <v>0.8</v>
      </c>
      <c r="BW15" s="35" t="s">
        <v>28</v>
      </c>
      <c r="BX15" s="76">
        <f t="shared" ref="BX15" si="602">IF(BW18&lt;=59%,0,IF(BW18&lt;=69%,1,IF(BW18&lt;=79%,2,IF(BW18&lt;=89%,3,IF(BW18&lt;=99.9%,4,IF(BW18=100%,5,"Ошибка ввода"))))))</f>
        <v>4</v>
      </c>
      <c r="BY15" s="82">
        <f t="shared" ref="BY15" si="603">BX15/$E$15</f>
        <v>0.8</v>
      </c>
      <c r="BZ15" s="35" t="s">
        <v>28</v>
      </c>
      <c r="CA15" s="76">
        <f t="shared" ref="CA15" si="604">IF(BZ18&lt;=59%,0,IF(BZ18&lt;=69%,1,IF(BZ18&lt;=79%,2,IF(BZ18&lt;=89%,3,IF(BZ18&lt;=99.9%,4,IF(BZ18=100%,5,"Ошибка ввода"))))))</f>
        <v>2</v>
      </c>
      <c r="CB15" s="82">
        <f t="shared" ref="CB15" si="605">CA15/$E$15</f>
        <v>0.4</v>
      </c>
      <c r="CC15" s="35" t="s">
        <v>28</v>
      </c>
      <c r="CD15" s="76">
        <f t="shared" ref="CD15" si="606">IF(CC18&lt;=59%,0,IF(CC18&lt;=69%,1,IF(CC18&lt;=79%,2,IF(CC18&lt;=89%,3,IF(CC18&lt;=99.9%,4,IF(CC18=100%,5,"Ошибка ввода"))))))</f>
        <v>4</v>
      </c>
      <c r="CE15" s="82">
        <f t="shared" ref="CE15" si="607">CD15/$E$15</f>
        <v>0.8</v>
      </c>
      <c r="CF15" s="35" t="s">
        <v>28</v>
      </c>
      <c r="CG15" s="76">
        <f t="shared" ref="CG15" si="608">IF(CF18&lt;=59%,0,IF(CF18&lt;=69%,1,IF(CF18&lt;=79%,2,IF(CF18&lt;=89%,3,IF(CF18&lt;=99.9%,4,IF(CF18=100%,5,"Ошибка ввода"))))))</f>
        <v>3</v>
      </c>
      <c r="CH15" s="82">
        <f t="shared" ref="CH15" si="609">CG15/$E$15</f>
        <v>0.6</v>
      </c>
      <c r="CI15" s="35" t="s">
        <v>28</v>
      </c>
      <c r="CJ15" s="76">
        <f t="shared" ref="CJ15" si="610">IF(CI18&lt;=59%,0,IF(CI18&lt;=69%,1,IF(CI18&lt;=79%,2,IF(CI18&lt;=89%,3,IF(CI18&lt;=99.9%,4,IF(CI18=100%,5,"Ошибка ввода"))))))</f>
        <v>4</v>
      </c>
      <c r="CK15" s="82">
        <f t="shared" ref="CK15" si="611">CJ15/$E$15</f>
        <v>0.8</v>
      </c>
      <c r="CL15" s="35" t="s">
        <v>28</v>
      </c>
      <c r="CM15" s="76">
        <f t="shared" ref="CM15" si="612">IF(CL18&lt;=59%,0,IF(CL18&lt;=69%,1,IF(CL18&lt;=79%,2,IF(CL18&lt;=89%,3,IF(CL18&lt;=99.9%,4,IF(CL18=100%,5,"Ошибка ввода"))))))</f>
        <v>3</v>
      </c>
      <c r="CN15" s="82">
        <f t="shared" ref="CN15" si="613">CM15/$E$15</f>
        <v>0.6</v>
      </c>
      <c r="CO15" s="35" t="s">
        <v>28</v>
      </c>
      <c r="CP15" s="76">
        <f t="shared" ref="CP15" si="614">IF(CO18&lt;=59%,0,IF(CO18&lt;=69%,1,IF(CO18&lt;=79%,2,IF(CO18&lt;=89%,3,IF(CO18&lt;=99.9%,4,IF(CO18=100%,5,"Ошибка ввода"))))))</f>
        <v>4</v>
      </c>
      <c r="CQ15" s="82">
        <f t="shared" ref="CQ15" si="615">CP15/$E$15</f>
        <v>0.8</v>
      </c>
      <c r="CR15" s="35" t="s">
        <v>28</v>
      </c>
      <c r="CS15" s="76">
        <f t="shared" ref="CS15" si="616">IF(CR18&lt;=59%,0,IF(CR18&lt;=69%,1,IF(CR18&lt;=79%,2,IF(CR18&lt;=89%,3,IF(CR18&lt;=99.9%,4,IF(CR18=100%,5,"Ошибка ввода"))))))</f>
        <v>4</v>
      </c>
      <c r="CT15" s="82">
        <f t="shared" ref="CT15" si="617">CS15/$E$15</f>
        <v>0.8</v>
      </c>
      <c r="CU15" s="35" t="s">
        <v>28</v>
      </c>
      <c r="CV15" s="76">
        <f t="shared" ref="CV15" si="618">IF(CU18&lt;=59%,0,IF(CU18&lt;=69%,1,IF(CU18&lt;=79%,2,IF(CU18&lt;=89%,3,IF(CU18&lt;=99.9%,4,IF(CU18=100%,5,"Ошибка ввода"))))))</f>
        <v>3</v>
      </c>
      <c r="CW15" s="82">
        <f t="shared" ref="CW15" si="619">CV15/$E$15</f>
        <v>0.6</v>
      </c>
    </row>
    <row r="16" spans="1:101" ht="22.5" customHeight="1" x14ac:dyDescent="0.25">
      <c r="A16" s="77"/>
      <c r="B16" s="92"/>
      <c r="C16" s="77"/>
      <c r="D16" s="15" t="s">
        <v>60</v>
      </c>
      <c r="E16" s="89"/>
      <c r="F16" s="61">
        <f>F14</f>
        <v>253</v>
      </c>
      <c r="G16" s="77"/>
      <c r="H16" s="83"/>
      <c r="I16" s="61">
        <f t="shared" ref="I16" si="620">I14</f>
        <v>87</v>
      </c>
      <c r="J16" s="77"/>
      <c r="K16" s="83"/>
      <c r="L16" s="61">
        <f t="shared" ref="L16" si="621">L14</f>
        <v>338</v>
      </c>
      <c r="M16" s="77"/>
      <c r="N16" s="83"/>
      <c r="O16" s="61">
        <f t="shared" ref="O16" si="622">O14</f>
        <v>168</v>
      </c>
      <c r="P16" s="77"/>
      <c r="Q16" s="83"/>
      <c r="R16" s="61">
        <f t="shared" ref="R16" si="623">R14</f>
        <v>560</v>
      </c>
      <c r="S16" s="77"/>
      <c r="T16" s="83"/>
      <c r="U16" s="61">
        <f t="shared" ref="U16" si="624">U14</f>
        <v>154</v>
      </c>
      <c r="V16" s="77"/>
      <c r="W16" s="83"/>
      <c r="X16" s="61">
        <f t="shared" ref="X16" si="625">X14</f>
        <v>273</v>
      </c>
      <c r="Y16" s="77"/>
      <c r="Z16" s="83"/>
      <c r="AA16" s="61">
        <f t="shared" ref="AA16" si="626">AA14</f>
        <v>120</v>
      </c>
      <c r="AB16" s="77"/>
      <c r="AC16" s="83"/>
      <c r="AD16" s="61">
        <f t="shared" ref="AD16" si="627">AD14</f>
        <v>242</v>
      </c>
      <c r="AE16" s="77"/>
      <c r="AF16" s="83"/>
      <c r="AG16" s="61">
        <f t="shared" ref="AG16" si="628">AG14</f>
        <v>211</v>
      </c>
      <c r="AH16" s="77"/>
      <c r="AI16" s="83"/>
      <c r="AJ16" s="61">
        <f t="shared" ref="AJ16" si="629">AJ14</f>
        <v>614</v>
      </c>
      <c r="AK16" s="77"/>
      <c r="AL16" s="83"/>
      <c r="AM16" s="61">
        <f t="shared" ref="AM16" si="630">AM14</f>
        <v>574</v>
      </c>
      <c r="AN16" s="77"/>
      <c r="AO16" s="83"/>
      <c r="AP16" s="61">
        <f t="shared" ref="AP16" si="631">AP14</f>
        <v>145</v>
      </c>
      <c r="AQ16" s="77"/>
      <c r="AR16" s="83"/>
      <c r="AS16" s="61">
        <f t="shared" ref="AS16" si="632">AS14</f>
        <v>303</v>
      </c>
      <c r="AT16" s="77"/>
      <c r="AU16" s="83"/>
      <c r="AV16" s="61">
        <f t="shared" ref="AV16" si="633">AV14</f>
        <v>173</v>
      </c>
      <c r="AW16" s="77"/>
      <c r="AX16" s="83"/>
      <c r="AY16" s="61">
        <f t="shared" ref="AY16" si="634">AY14</f>
        <v>358</v>
      </c>
      <c r="AZ16" s="77"/>
      <c r="BA16" s="83"/>
      <c r="BB16" s="61">
        <f t="shared" ref="BB16" si="635">BB14</f>
        <v>377</v>
      </c>
      <c r="BC16" s="77"/>
      <c r="BD16" s="83"/>
      <c r="BE16" s="61">
        <f t="shared" ref="BE16" si="636">BE14</f>
        <v>240</v>
      </c>
      <c r="BF16" s="77"/>
      <c r="BG16" s="83"/>
      <c r="BH16" s="61">
        <f t="shared" ref="BH16" si="637">BH14</f>
        <v>205</v>
      </c>
      <c r="BI16" s="77"/>
      <c r="BJ16" s="83"/>
      <c r="BK16" s="61">
        <f t="shared" ref="BK16" si="638">BK14</f>
        <v>172</v>
      </c>
      <c r="BL16" s="77"/>
      <c r="BM16" s="83"/>
      <c r="BN16" s="61">
        <f t="shared" ref="BN16" si="639">BN14</f>
        <v>142</v>
      </c>
      <c r="BO16" s="77"/>
      <c r="BP16" s="83"/>
      <c r="BQ16" s="61">
        <f t="shared" ref="BQ16" si="640">BQ14</f>
        <v>442</v>
      </c>
      <c r="BR16" s="77"/>
      <c r="BS16" s="83"/>
      <c r="BT16" s="61">
        <f t="shared" ref="BT16" si="641">BT14</f>
        <v>187</v>
      </c>
      <c r="BU16" s="77"/>
      <c r="BV16" s="83"/>
      <c r="BW16" s="61">
        <f t="shared" ref="BW16" si="642">BW14</f>
        <v>189</v>
      </c>
      <c r="BX16" s="77"/>
      <c r="BY16" s="83"/>
      <c r="BZ16" s="61">
        <f t="shared" ref="BZ16" si="643">BZ14</f>
        <v>198</v>
      </c>
      <c r="CA16" s="77"/>
      <c r="CB16" s="83"/>
      <c r="CC16" s="61">
        <f t="shared" ref="CC16" si="644">CC14</f>
        <v>146</v>
      </c>
      <c r="CD16" s="77"/>
      <c r="CE16" s="83"/>
      <c r="CF16" s="61">
        <f t="shared" ref="CF16" si="645">CF14</f>
        <v>170</v>
      </c>
      <c r="CG16" s="77"/>
      <c r="CH16" s="83"/>
      <c r="CI16" s="61">
        <f t="shared" ref="CI16" si="646">CI14</f>
        <v>1656</v>
      </c>
      <c r="CJ16" s="77"/>
      <c r="CK16" s="83"/>
      <c r="CL16" s="61">
        <f t="shared" ref="CL16" si="647">CL14</f>
        <v>559</v>
      </c>
      <c r="CM16" s="77"/>
      <c r="CN16" s="83"/>
      <c r="CO16" s="61">
        <f t="shared" ref="CO16" si="648">CO14</f>
        <v>205</v>
      </c>
      <c r="CP16" s="77"/>
      <c r="CQ16" s="83"/>
      <c r="CR16" s="61">
        <f t="shared" ref="CR16" si="649">CR14</f>
        <v>506</v>
      </c>
      <c r="CS16" s="77"/>
      <c r="CT16" s="83"/>
      <c r="CU16" s="61">
        <f t="shared" ref="CU16" si="650">CU14</f>
        <v>115</v>
      </c>
      <c r="CV16" s="77"/>
      <c r="CW16" s="83"/>
    </row>
    <row r="17" spans="1:101" ht="22.5" customHeight="1" x14ac:dyDescent="0.25">
      <c r="A17" s="77"/>
      <c r="B17" s="92"/>
      <c r="C17" s="77"/>
      <c r="D17" s="15" t="s">
        <v>61</v>
      </c>
      <c r="E17" s="89"/>
      <c r="F17" s="32">
        <v>250</v>
      </c>
      <c r="G17" s="77"/>
      <c r="H17" s="83"/>
      <c r="I17" s="32">
        <v>0</v>
      </c>
      <c r="J17" s="77"/>
      <c r="K17" s="83"/>
      <c r="L17" s="32">
        <v>333</v>
      </c>
      <c r="M17" s="77"/>
      <c r="N17" s="83"/>
      <c r="O17" s="32">
        <v>157</v>
      </c>
      <c r="P17" s="77"/>
      <c r="Q17" s="83"/>
      <c r="R17" s="32">
        <v>221</v>
      </c>
      <c r="S17" s="77"/>
      <c r="T17" s="83"/>
      <c r="U17" s="32">
        <v>119</v>
      </c>
      <c r="V17" s="77"/>
      <c r="W17" s="83"/>
      <c r="X17" s="32">
        <v>257</v>
      </c>
      <c r="Y17" s="77"/>
      <c r="Z17" s="83"/>
      <c r="AA17" s="32">
        <v>68</v>
      </c>
      <c r="AB17" s="77"/>
      <c r="AC17" s="83"/>
      <c r="AD17" s="32">
        <v>231</v>
      </c>
      <c r="AE17" s="77"/>
      <c r="AF17" s="83"/>
      <c r="AG17" s="32">
        <v>210</v>
      </c>
      <c r="AH17" s="77"/>
      <c r="AI17" s="83"/>
      <c r="AJ17" s="32">
        <v>606</v>
      </c>
      <c r="AK17" s="77"/>
      <c r="AL17" s="83"/>
      <c r="AM17" s="32">
        <v>539</v>
      </c>
      <c r="AN17" s="77"/>
      <c r="AO17" s="83"/>
      <c r="AP17" s="32">
        <v>144</v>
      </c>
      <c r="AQ17" s="77"/>
      <c r="AR17" s="83"/>
      <c r="AS17" s="32">
        <v>300</v>
      </c>
      <c r="AT17" s="77"/>
      <c r="AU17" s="83"/>
      <c r="AV17" s="32">
        <v>167</v>
      </c>
      <c r="AW17" s="77"/>
      <c r="AX17" s="83"/>
      <c r="AY17" s="32">
        <v>353</v>
      </c>
      <c r="AZ17" s="77"/>
      <c r="BA17" s="83"/>
      <c r="BB17" s="32">
        <v>361</v>
      </c>
      <c r="BC17" s="77"/>
      <c r="BD17" s="83"/>
      <c r="BE17" s="32">
        <v>236</v>
      </c>
      <c r="BF17" s="77"/>
      <c r="BG17" s="83"/>
      <c r="BH17" s="32">
        <v>202</v>
      </c>
      <c r="BI17" s="77"/>
      <c r="BJ17" s="83"/>
      <c r="BK17" s="32">
        <v>154</v>
      </c>
      <c r="BL17" s="77"/>
      <c r="BM17" s="83"/>
      <c r="BN17" s="32">
        <v>97</v>
      </c>
      <c r="BO17" s="77"/>
      <c r="BP17" s="83"/>
      <c r="BQ17" s="32">
        <v>429</v>
      </c>
      <c r="BR17" s="77"/>
      <c r="BS17" s="83"/>
      <c r="BT17" s="32">
        <v>186</v>
      </c>
      <c r="BU17" s="77"/>
      <c r="BV17" s="83"/>
      <c r="BW17" s="32">
        <v>184</v>
      </c>
      <c r="BX17" s="77"/>
      <c r="BY17" s="83"/>
      <c r="BZ17" s="32">
        <v>156</v>
      </c>
      <c r="CA17" s="77"/>
      <c r="CB17" s="83"/>
      <c r="CC17" s="32">
        <v>139</v>
      </c>
      <c r="CD17" s="77"/>
      <c r="CE17" s="83"/>
      <c r="CF17" s="32">
        <v>146</v>
      </c>
      <c r="CG17" s="77"/>
      <c r="CH17" s="83"/>
      <c r="CI17" s="32">
        <v>1623</v>
      </c>
      <c r="CJ17" s="77"/>
      <c r="CK17" s="83"/>
      <c r="CL17" s="32">
        <v>496</v>
      </c>
      <c r="CM17" s="77"/>
      <c r="CN17" s="83"/>
      <c r="CO17" s="32">
        <v>192</v>
      </c>
      <c r="CP17" s="77"/>
      <c r="CQ17" s="83"/>
      <c r="CR17" s="32">
        <v>482</v>
      </c>
      <c r="CS17" s="77"/>
      <c r="CT17" s="83"/>
      <c r="CU17" s="32">
        <v>101</v>
      </c>
      <c r="CV17" s="77"/>
      <c r="CW17" s="83"/>
    </row>
    <row r="18" spans="1:101" ht="22.5" customHeight="1" x14ac:dyDescent="0.25">
      <c r="A18" s="78"/>
      <c r="B18" s="93"/>
      <c r="C18" s="78"/>
      <c r="D18" s="15" t="s">
        <v>56</v>
      </c>
      <c r="E18" s="90"/>
      <c r="F18" s="37">
        <f>F17/F16</f>
        <v>0.98814229249011853</v>
      </c>
      <c r="G18" s="78"/>
      <c r="H18" s="84"/>
      <c r="I18" s="37">
        <f t="shared" ref="I18" si="651">I17/I16</f>
        <v>0</v>
      </c>
      <c r="J18" s="78"/>
      <c r="K18" s="84"/>
      <c r="L18" s="37">
        <f t="shared" ref="L18" si="652">L17/L16</f>
        <v>0.98520710059171601</v>
      </c>
      <c r="M18" s="78"/>
      <c r="N18" s="84"/>
      <c r="O18" s="37">
        <f t="shared" ref="O18" si="653">O17/O16</f>
        <v>0.93452380952380953</v>
      </c>
      <c r="P18" s="78"/>
      <c r="Q18" s="84"/>
      <c r="R18" s="37">
        <f t="shared" ref="R18" si="654">R17/R16</f>
        <v>0.39464285714285713</v>
      </c>
      <c r="S18" s="78"/>
      <c r="T18" s="84"/>
      <c r="U18" s="37">
        <f t="shared" ref="U18" si="655">U17/U16</f>
        <v>0.77272727272727271</v>
      </c>
      <c r="V18" s="78"/>
      <c r="W18" s="84"/>
      <c r="X18" s="37">
        <f t="shared" ref="X18" si="656">X17/X16</f>
        <v>0.94139194139194138</v>
      </c>
      <c r="Y18" s="78"/>
      <c r="Z18" s="84"/>
      <c r="AA18" s="37">
        <f t="shared" ref="AA18" si="657">AA17/AA16</f>
        <v>0.56666666666666665</v>
      </c>
      <c r="AB18" s="78"/>
      <c r="AC18" s="84"/>
      <c r="AD18" s="37">
        <f t="shared" ref="AD18" si="658">AD17/AD16</f>
        <v>0.95454545454545459</v>
      </c>
      <c r="AE18" s="78"/>
      <c r="AF18" s="84"/>
      <c r="AG18" s="62">
        <f t="shared" ref="AG18" si="659">AG17/AG16</f>
        <v>0.99526066350710896</v>
      </c>
      <c r="AH18" s="78"/>
      <c r="AI18" s="84"/>
      <c r="AJ18" s="37">
        <f t="shared" ref="AJ18" si="660">AJ17/AJ16</f>
        <v>0.98697068403908794</v>
      </c>
      <c r="AK18" s="78"/>
      <c r="AL18" s="84"/>
      <c r="AM18" s="37">
        <f t="shared" ref="AM18" si="661">AM17/AM16</f>
        <v>0.93902439024390238</v>
      </c>
      <c r="AN18" s="78"/>
      <c r="AO18" s="84"/>
      <c r="AP18" s="37">
        <f t="shared" ref="AP18" si="662">AP17/AP16</f>
        <v>0.99310344827586206</v>
      </c>
      <c r="AQ18" s="78"/>
      <c r="AR18" s="84"/>
      <c r="AS18" s="37">
        <f t="shared" ref="AS18" si="663">AS17/AS16</f>
        <v>0.99009900990099009</v>
      </c>
      <c r="AT18" s="78"/>
      <c r="AU18" s="84"/>
      <c r="AV18" s="37">
        <f t="shared" ref="AV18" si="664">AV17/AV16</f>
        <v>0.96531791907514453</v>
      </c>
      <c r="AW18" s="78"/>
      <c r="AX18" s="84"/>
      <c r="AY18" s="37">
        <f t="shared" ref="AY18" si="665">AY17/AY16</f>
        <v>0.98603351955307261</v>
      </c>
      <c r="AZ18" s="78"/>
      <c r="BA18" s="84"/>
      <c r="BB18" s="37">
        <f t="shared" ref="BB18" si="666">BB17/BB16</f>
        <v>0.95755968169761274</v>
      </c>
      <c r="BC18" s="78"/>
      <c r="BD18" s="84"/>
      <c r="BE18" s="37">
        <f t="shared" ref="BE18" si="667">BE17/BE16</f>
        <v>0.98333333333333328</v>
      </c>
      <c r="BF18" s="78"/>
      <c r="BG18" s="84"/>
      <c r="BH18" s="37">
        <f t="shared" ref="BH18" si="668">BH17/BH16</f>
        <v>0.98536585365853657</v>
      </c>
      <c r="BI18" s="78"/>
      <c r="BJ18" s="84"/>
      <c r="BK18" s="37">
        <f t="shared" ref="BK18" si="669">BK17/BK16</f>
        <v>0.89534883720930236</v>
      </c>
      <c r="BL18" s="78"/>
      <c r="BM18" s="84"/>
      <c r="BN18" s="37">
        <f t="shared" ref="BN18" si="670">BN17/BN16</f>
        <v>0.68309859154929575</v>
      </c>
      <c r="BO18" s="78"/>
      <c r="BP18" s="84"/>
      <c r="BQ18" s="37">
        <f t="shared" ref="BQ18" si="671">BQ17/BQ16</f>
        <v>0.97058823529411764</v>
      </c>
      <c r="BR18" s="78"/>
      <c r="BS18" s="84"/>
      <c r="BT18" s="37">
        <f t="shared" ref="BT18" si="672">BT17/BT16</f>
        <v>0.99465240641711228</v>
      </c>
      <c r="BU18" s="78"/>
      <c r="BV18" s="84"/>
      <c r="BW18" s="37">
        <f t="shared" ref="BW18" si="673">BW17/BW16</f>
        <v>0.97354497354497349</v>
      </c>
      <c r="BX18" s="78"/>
      <c r="BY18" s="84"/>
      <c r="BZ18" s="37">
        <f t="shared" ref="BZ18" si="674">BZ17/BZ16</f>
        <v>0.78787878787878785</v>
      </c>
      <c r="CA18" s="78"/>
      <c r="CB18" s="84"/>
      <c r="CC18" s="37">
        <f t="shared" ref="CC18" si="675">CC17/CC16</f>
        <v>0.95205479452054798</v>
      </c>
      <c r="CD18" s="78"/>
      <c r="CE18" s="84"/>
      <c r="CF18" s="37">
        <f t="shared" ref="CF18" si="676">CF17/CF16</f>
        <v>0.85882352941176465</v>
      </c>
      <c r="CG18" s="78"/>
      <c r="CH18" s="84"/>
      <c r="CI18" s="37">
        <f t="shared" ref="CI18" si="677">CI17/CI16</f>
        <v>0.98007246376811596</v>
      </c>
      <c r="CJ18" s="78"/>
      <c r="CK18" s="84"/>
      <c r="CL18" s="37">
        <f t="shared" ref="CL18" si="678">CL17/CL16</f>
        <v>0.88729874776386408</v>
      </c>
      <c r="CM18" s="78"/>
      <c r="CN18" s="84"/>
      <c r="CO18" s="37">
        <f t="shared" ref="CO18" si="679">CO17/CO16</f>
        <v>0.93658536585365859</v>
      </c>
      <c r="CP18" s="78"/>
      <c r="CQ18" s="84"/>
      <c r="CR18" s="37">
        <f t="shared" ref="CR18" si="680">CR17/CR16</f>
        <v>0.95256916996047436</v>
      </c>
      <c r="CS18" s="78"/>
      <c r="CT18" s="84"/>
      <c r="CU18" s="37">
        <f t="shared" ref="CU18" si="681">CU17/CU16</f>
        <v>0.87826086956521743</v>
      </c>
      <c r="CV18" s="78"/>
      <c r="CW18" s="84"/>
    </row>
    <row r="19" spans="1:101" ht="35.1" customHeight="1" x14ac:dyDescent="0.25">
      <c r="A19" s="19" t="s">
        <v>105</v>
      </c>
      <c r="B19" s="15" t="s">
        <v>48</v>
      </c>
      <c r="C19" s="14" t="s">
        <v>50</v>
      </c>
      <c r="D19" s="15" t="s">
        <v>57</v>
      </c>
      <c r="E19" s="25">
        <v>5</v>
      </c>
      <c r="F19" s="32">
        <v>0</v>
      </c>
      <c r="G19" s="14">
        <f>IF(F19&lt;100,0,IF(F19&lt;=199,1,IF(F19&lt;=299,2,IF(F19&lt;=399,3,IF(F19&lt;=499,4,5)))))</f>
        <v>0</v>
      </c>
      <c r="H19" s="33">
        <f>G19/$E$9</f>
        <v>0</v>
      </c>
      <c r="I19" s="32">
        <v>0</v>
      </c>
      <c r="J19" s="14">
        <f t="shared" ref="J19" si="682">IF(I19&lt;100,0,IF(I19&lt;=199,1,IF(I19&lt;=299,2,IF(I19&lt;=399,3,IF(I19&lt;=499,4,5)))))</f>
        <v>0</v>
      </c>
      <c r="K19" s="33">
        <f t="shared" ref="K19" si="683">J19/$E$9</f>
        <v>0</v>
      </c>
      <c r="L19" s="32">
        <v>501</v>
      </c>
      <c r="M19" s="14">
        <f t="shared" ref="M19" si="684">IF(L19&lt;100,0,IF(L19&lt;=199,1,IF(L19&lt;=299,2,IF(L19&lt;=399,3,IF(L19&lt;=499,4,5)))))</f>
        <v>5</v>
      </c>
      <c r="N19" s="33">
        <f t="shared" ref="N19" si="685">M19/$E$9</f>
        <v>1</v>
      </c>
      <c r="O19" s="32">
        <v>0</v>
      </c>
      <c r="P19" s="14">
        <f t="shared" ref="P19" si="686">IF(O19&lt;100,0,IF(O19&lt;=199,1,IF(O19&lt;=299,2,IF(O19&lt;=399,3,IF(O19&lt;=499,4,5)))))</f>
        <v>0</v>
      </c>
      <c r="Q19" s="33">
        <f t="shared" ref="Q19" si="687">P19/$E$9</f>
        <v>0</v>
      </c>
      <c r="R19" s="32">
        <v>1002</v>
      </c>
      <c r="S19" s="14">
        <f t="shared" ref="S19" si="688">IF(R19&lt;100,0,IF(R19&lt;=199,1,IF(R19&lt;=299,2,IF(R19&lt;=399,3,IF(R19&lt;=499,4,5)))))</f>
        <v>5</v>
      </c>
      <c r="T19" s="33">
        <f t="shared" ref="T19" si="689">S19/$E$9</f>
        <v>1</v>
      </c>
      <c r="U19" s="32">
        <v>24</v>
      </c>
      <c r="V19" s="14">
        <f t="shared" ref="V19" si="690">IF(U19&lt;100,0,IF(U19&lt;=199,1,IF(U19&lt;=299,2,IF(U19&lt;=399,3,IF(U19&lt;=499,4,5)))))</f>
        <v>0</v>
      </c>
      <c r="W19" s="33">
        <f t="shared" ref="W19" si="691">V19/$E$9</f>
        <v>0</v>
      </c>
      <c r="X19" s="32">
        <v>281</v>
      </c>
      <c r="Y19" s="14">
        <f t="shared" ref="Y19" si="692">IF(X19&lt;100,0,IF(X19&lt;=199,1,IF(X19&lt;=299,2,IF(X19&lt;=399,3,IF(X19&lt;=499,4,5)))))</f>
        <v>2</v>
      </c>
      <c r="Z19" s="33">
        <f t="shared" ref="Z19" si="693">Y19/$E$9</f>
        <v>0.4</v>
      </c>
      <c r="AA19" s="32">
        <v>0</v>
      </c>
      <c r="AB19" s="14">
        <f t="shared" ref="AB19" si="694">IF(AA19&lt;100,0,IF(AA19&lt;=199,1,IF(AA19&lt;=299,2,IF(AA19&lt;=399,3,IF(AA19&lt;=499,4,5)))))</f>
        <v>0</v>
      </c>
      <c r="AC19" s="33">
        <f t="shared" ref="AC19" si="695">AB19/$E$9</f>
        <v>0</v>
      </c>
      <c r="AD19" s="32">
        <v>470</v>
      </c>
      <c r="AE19" s="14">
        <f t="shared" ref="AE19" si="696">IF(AD19&lt;100,0,IF(AD19&lt;=199,1,IF(AD19&lt;=299,2,IF(AD19&lt;=399,3,IF(AD19&lt;=499,4,5)))))</f>
        <v>4</v>
      </c>
      <c r="AF19" s="33">
        <f t="shared" ref="AF19" si="697">AE19/$E$9</f>
        <v>0.8</v>
      </c>
      <c r="AG19" s="32">
        <v>0</v>
      </c>
      <c r="AH19" s="14">
        <f t="shared" ref="AH19" si="698">IF(AG19&lt;100,0,IF(AG19&lt;=199,1,IF(AG19&lt;=299,2,IF(AG19&lt;=399,3,IF(AG19&lt;=499,4,5)))))</f>
        <v>0</v>
      </c>
      <c r="AI19" s="33">
        <f t="shared" ref="AI19" si="699">AH19/$E$9</f>
        <v>0</v>
      </c>
      <c r="AJ19" s="32">
        <v>679</v>
      </c>
      <c r="AK19" s="14">
        <f t="shared" ref="AK19" si="700">IF(AJ19&lt;100,0,IF(AJ19&lt;=199,1,IF(AJ19&lt;=299,2,IF(AJ19&lt;=399,3,IF(AJ19&lt;=499,4,5)))))</f>
        <v>5</v>
      </c>
      <c r="AL19" s="33">
        <f t="shared" ref="AL19" si="701">AK19/$E$9</f>
        <v>1</v>
      </c>
      <c r="AM19" s="32">
        <v>118</v>
      </c>
      <c r="AN19" s="14">
        <f t="shared" ref="AN19" si="702">IF(AM19&lt;100,0,IF(AM19&lt;=199,1,IF(AM19&lt;=299,2,IF(AM19&lt;=399,3,IF(AM19&lt;=499,4,5)))))</f>
        <v>1</v>
      </c>
      <c r="AO19" s="33">
        <f t="shared" ref="AO19" si="703">AN19/$E$9</f>
        <v>0.2</v>
      </c>
      <c r="AP19" s="32">
        <v>79</v>
      </c>
      <c r="AQ19" s="14">
        <f t="shared" ref="AQ19" si="704">IF(AP19&lt;100,0,IF(AP19&lt;=199,1,IF(AP19&lt;=299,2,IF(AP19&lt;=399,3,IF(AP19&lt;=499,4,5)))))</f>
        <v>0</v>
      </c>
      <c r="AR19" s="33">
        <f t="shared" ref="AR19" si="705">AQ19/$E$9</f>
        <v>0</v>
      </c>
      <c r="AS19" s="32">
        <v>101</v>
      </c>
      <c r="AT19" s="14">
        <f t="shared" ref="AT19" si="706">IF(AS19&lt;100,0,IF(AS19&lt;=199,1,IF(AS19&lt;=299,2,IF(AS19&lt;=399,3,IF(AS19&lt;=499,4,5)))))</f>
        <v>1</v>
      </c>
      <c r="AU19" s="33">
        <f t="shared" ref="AU19" si="707">AT19/$E$9</f>
        <v>0.2</v>
      </c>
      <c r="AV19" s="32">
        <v>0</v>
      </c>
      <c r="AW19" s="14">
        <f t="shared" ref="AW19" si="708">IF(AV19&lt;100,0,IF(AV19&lt;=199,1,IF(AV19&lt;=299,2,IF(AV19&lt;=399,3,IF(AV19&lt;=499,4,5)))))</f>
        <v>0</v>
      </c>
      <c r="AX19" s="33">
        <f t="shared" ref="AX19" si="709">AW19/$E$9</f>
        <v>0</v>
      </c>
      <c r="AY19" s="32">
        <v>1</v>
      </c>
      <c r="AZ19" s="14">
        <f t="shared" ref="AZ19" si="710">IF(AY19&lt;100,0,IF(AY19&lt;=199,1,IF(AY19&lt;=299,2,IF(AY19&lt;=399,3,IF(AY19&lt;=499,4,5)))))</f>
        <v>0</v>
      </c>
      <c r="BA19" s="33">
        <f t="shared" ref="BA19" si="711">AZ19/$E$9</f>
        <v>0</v>
      </c>
      <c r="BB19" s="32">
        <v>1</v>
      </c>
      <c r="BC19" s="14">
        <f t="shared" ref="BC19" si="712">IF(BB19&lt;100,0,IF(BB19&lt;=199,1,IF(BB19&lt;=299,2,IF(BB19&lt;=399,3,IF(BB19&lt;=499,4,5)))))</f>
        <v>0</v>
      </c>
      <c r="BD19" s="33">
        <f t="shared" ref="BD19" si="713">BC19/$E$9</f>
        <v>0</v>
      </c>
      <c r="BE19" s="32">
        <v>0</v>
      </c>
      <c r="BF19" s="14">
        <f t="shared" ref="BF19" si="714">IF(BE19&lt;100,0,IF(BE19&lt;=199,1,IF(BE19&lt;=299,2,IF(BE19&lt;=399,3,IF(BE19&lt;=499,4,5)))))</f>
        <v>0</v>
      </c>
      <c r="BG19" s="33">
        <f t="shared" ref="BG19" si="715">BF19/$E$9</f>
        <v>0</v>
      </c>
      <c r="BH19" s="32">
        <v>0</v>
      </c>
      <c r="BI19" s="14">
        <f t="shared" ref="BI19" si="716">IF(BH19&lt;100,0,IF(BH19&lt;=199,1,IF(BH19&lt;=299,2,IF(BH19&lt;=399,3,IF(BH19&lt;=499,4,5)))))</f>
        <v>0</v>
      </c>
      <c r="BJ19" s="33">
        <f t="shared" ref="BJ19" si="717">BI19/$E$9</f>
        <v>0</v>
      </c>
      <c r="BK19" s="32">
        <v>0</v>
      </c>
      <c r="BL19" s="14">
        <f t="shared" ref="BL19" si="718">IF(BK19&lt;100,0,IF(BK19&lt;=199,1,IF(BK19&lt;=299,2,IF(BK19&lt;=399,3,IF(BK19&lt;=499,4,5)))))</f>
        <v>0</v>
      </c>
      <c r="BM19" s="33">
        <f t="shared" ref="BM19" si="719">BL19/$E$9</f>
        <v>0</v>
      </c>
      <c r="BN19" s="32">
        <v>78</v>
      </c>
      <c r="BO19" s="14">
        <f t="shared" ref="BO19" si="720">IF(BN19&lt;100,0,IF(BN19&lt;=199,1,IF(BN19&lt;=299,2,IF(BN19&lt;=399,3,IF(BN19&lt;=499,4,5)))))</f>
        <v>0</v>
      </c>
      <c r="BP19" s="33">
        <f t="shared" ref="BP19" si="721">BO19/$E$9</f>
        <v>0</v>
      </c>
      <c r="BQ19" s="32">
        <v>382</v>
      </c>
      <c r="BR19" s="14">
        <f t="shared" ref="BR19" si="722">IF(BQ19&lt;100,0,IF(BQ19&lt;=199,1,IF(BQ19&lt;=299,2,IF(BQ19&lt;=399,3,IF(BQ19&lt;=499,4,5)))))</f>
        <v>3</v>
      </c>
      <c r="BS19" s="33">
        <f t="shared" ref="BS19" si="723">BR19/$E$9</f>
        <v>0.6</v>
      </c>
      <c r="BT19" s="32">
        <v>0</v>
      </c>
      <c r="BU19" s="14">
        <f t="shared" ref="BU19" si="724">IF(BT19&lt;100,0,IF(BT19&lt;=199,1,IF(BT19&lt;=299,2,IF(BT19&lt;=399,3,IF(BT19&lt;=499,4,5)))))</f>
        <v>0</v>
      </c>
      <c r="BV19" s="33">
        <f t="shared" ref="BV19" si="725">BU19/$E$9</f>
        <v>0</v>
      </c>
      <c r="BW19" s="32">
        <v>186</v>
      </c>
      <c r="BX19" s="14">
        <f t="shared" ref="BX19" si="726">IF(BW19&lt;100,0,IF(BW19&lt;=199,1,IF(BW19&lt;=299,2,IF(BW19&lt;=399,3,IF(BW19&lt;=499,4,5)))))</f>
        <v>1</v>
      </c>
      <c r="BY19" s="33">
        <f t="shared" ref="BY19" si="727">BX19/$E$9</f>
        <v>0.2</v>
      </c>
      <c r="BZ19" s="32">
        <v>1</v>
      </c>
      <c r="CA19" s="14">
        <f t="shared" ref="CA19" si="728">IF(BZ19&lt;100,0,IF(BZ19&lt;=199,1,IF(BZ19&lt;=299,2,IF(BZ19&lt;=399,3,IF(BZ19&lt;=499,4,5)))))</f>
        <v>0</v>
      </c>
      <c r="CB19" s="33">
        <f t="shared" ref="CB19" si="729">CA19/$E$9</f>
        <v>0</v>
      </c>
      <c r="CC19" s="32">
        <v>3</v>
      </c>
      <c r="CD19" s="14">
        <f t="shared" ref="CD19" si="730">IF(CC19&lt;100,0,IF(CC19&lt;=199,1,IF(CC19&lt;=299,2,IF(CC19&lt;=399,3,IF(CC19&lt;=499,4,5)))))</f>
        <v>0</v>
      </c>
      <c r="CE19" s="33">
        <f t="shared" ref="CE19" si="731">CD19/$E$9</f>
        <v>0</v>
      </c>
      <c r="CF19" s="32">
        <v>0</v>
      </c>
      <c r="CG19" s="14">
        <f t="shared" ref="CG19" si="732">IF(CF19&lt;100,0,IF(CF19&lt;=199,1,IF(CF19&lt;=299,2,IF(CF19&lt;=399,3,IF(CF19&lt;=499,4,5)))))</f>
        <v>0</v>
      </c>
      <c r="CH19" s="33">
        <f t="shared" ref="CH19" si="733">CG19/$E$9</f>
        <v>0</v>
      </c>
      <c r="CI19" s="32">
        <v>381</v>
      </c>
      <c r="CJ19" s="14">
        <f t="shared" ref="CJ19" si="734">IF(CI19&lt;100,0,IF(CI19&lt;=199,1,IF(CI19&lt;=299,2,IF(CI19&lt;=399,3,IF(CI19&lt;=499,4,5)))))</f>
        <v>3</v>
      </c>
      <c r="CK19" s="33">
        <f t="shared" ref="CK19" si="735">CJ19/$E$9</f>
        <v>0.6</v>
      </c>
      <c r="CL19" s="32">
        <v>0</v>
      </c>
      <c r="CM19" s="14">
        <f t="shared" ref="CM19" si="736">IF(CL19&lt;100,0,IF(CL19&lt;=199,1,IF(CL19&lt;=299,2,IF(CL19&lt;=399,3,IF(CL19&lt;=499,4,5)))))</f>
        <v>0</v>
      </c>
      <c r="CN19" s="33">
        <f t="shared" ref="CN19" si="737">CM19/$E$9</f>
        <v>0</v>
      </c>
      <c r="CO19" s="32">
        <v>0</v>
      </c>
      <c r="CP19" s="14">
        <f t="shared" ref="CP19" si="738">IF(CO19&lt;100,0,IF(CO19&lt;=199,1,IF(CO19&lt;=299,2,IF(CO19&lt;=399,3,IF(CO19&lt;=499,4,5)))))</f>
        <v>0</v>
      </c>
      <c r="CQ19" s="33">
        <f t="shared" ref="CQ19" si="739">CP19/$E$9</f>
        <v>0</v>
      </c>
      <c r="CR19" s="32">
        <v>806</v>
      </c>
      <c r="CS19" s="14">
        <f t="shared" ref="CS19" si="740">IF(CR19&lt;100,0,IF(CR19&lt;=199,1,IF(CR19&lt;=299,2,IF(CR19&lt;=399,3,IF(CR19&lt;=499,4,5)))))</f>
        <v>5</v>
      </c>
      <c r="CT19" s="33">
        <f t="shared" ref="CT19" si="741">CS19/$E$9</f>
        <v>1</v>
      </c>
      <c r="CU19" s="32">
        <v>0</v>
      </c>
      <c r="CV19" s="14">
        <f t="shared" ref="CV19" si="742">IF(CU19&lt;100,0,IF(CU19&lt;=199,1,IF(CU19&lt;=299,2,IF(CU19&lt;=399,3,IF(CU19&lt;=499,4,5)))))</f>
        <v>0</v>
      </c>
      <c r="CW19" s="33">
        <f t="shared" ref="CW19" si="743">CV19/$E$9</f>
        <v>0</v>
      </c>
    </row>
    <row r="20" spans="1:101" ht="22.5" x14ac:dyDescent="0.25">
      <c r="A20" s="12">
        <v>4</v>
      </c>
      <c r="B20" s="13" t="s">
        <v>34</v>
      </c>
      <c r="C20" s="12" t="s">
        <v>28</v>
      </c>
      <c r="D20" s="12" t="s">
        <v>28</v>
      </c>
      <c r="E20" s="24">
        <f>SUM(E21,E25:E26)</f>
        <v>12</v>
      </c>
      <c r="F20" s="30" t="s">
        <v>28</v>
      </c>
      <c r="G20" s="12">
        <f>SUM(G21:G26)</f>
        <v>12</v>
      </c>
      <c r="H20" s="31">
        <f>G20/$E$20</f>
        <v>1</v>
      </c>
      <c r="I20" s="30" t="s">
        <v>28</v>
      </c>
      <c r="J20" s="12">
        <f t="shared" ref="J20" si="744">SUM(J21:J26)</f>
        <v>6</v>
      </c>
      <c r="K20" s="31">
        <f t="shared" ref="K20" si="745">J20/$E$20</f>
        <v>0.5</v>
      </c>
      <c r="L20" s="30" t="s">
        <v>28</v>
      </c>
      <c r="M20" s="12">
        <f t="shared" ref="M20" si="746">SUM(M21:M26)</f>
        <v>12</v>
      </c>
      <c r="N20" s="31">
        <f t="shared" ref="N20" si="747">M20/$E$20</f>
        <v>1</v>
      </c>
      <c r="O20" s="30" t="s">
        <v>28</v>
      </c>
      <c r="P20" s="12">
        <f t="shared" ref="P20" si="748">SUM(P21:P26)</f>
        <v>12</v>
      </c>
      <c r="Q20" s="31">
        <f t="shared" ref="Q20" si="749">P20/$E$20</f>
        <v>1</v>
      </c>
      <c r="R20" s="30" t="s">
        <v>28</v>
      </c>
      <c r="S20" s="12">
        <f t="shared" ref="S20" si="750">SUM(S21:S26)</f>
        <v>12</v>
      </c>
      <c r="T20" s="31">
        <f t="shared" ref="T20" si="751">S20/$E$20</f>
        <v>1</v>
      </c>
      <c r="U20" s="30" t="s">
        <v>28</v>
      </c>
      <c r="V20" s="12">
        <f t="shared" ref="V20" si="752">SUM(V21:V26)</f>
        <v>12</v>
      </c>
      <c r="W20" s="31">
        <f t="shared" ref="W20" si="753">V20/$E$20</f>
        <v>1</v>
      </c>
      <c r="X20" s="30" t="s">
        <v>28</v>
      </c>
      <c r="Y20" s="12">
        <f t="shared" ref="Y20" si="754">SUM(Y21:Y26)</f>
        <v>12</v>
      </c>
      <c r="Z20" s="31">
        <f t="shared" ref="Z20" si="755">Y20/$E$20</f>
        <v>1</v>
      </c>
      <c r="AA20" s="30" t="s">
        <v>28</v>
      </c>
      <c r="AB20" s="12">
        <f t="shared" ref="AB20" si="756">SUM(AB21:AB26)</f>
        <v>12</v>
      </c>
      <c r="AC20" s="31">
        <f t="shared" ref="AC20" si="757">AB20/$E$20</f>
        <v>1</v>
      </c>
      <c r="AD20" s="30" t="s">
        <v>28</v>
      </c>
      <c r="AE20" s="12">
        <f t="shared" ref="AE20" si="758">SUM(AE21:AE26)</f>
        <v>12</v>
      </c>
      <c r="AF20" s="31">
        <f t="shared" ref="AF20" si="759">AE20/$E$20</f>
        <v>1</v>
      </c>
      <c r="AG20" s="30" t="s">
        <v>28</v>
      </c>
      <c r="AH20" s="12">
        <f t="shared" ref="AH20" si="760">SUM(AH21:AH26)</f>
        <v>12</v>
      </c>
      <c r="AI20" s="31">
        <f t="shared" ref="AI20" si="761">AH20/$E$20</f>
        <v>1</v>
      </c>
      <c r="AJ20" s="30" t="s">
        <v>28</v>
      </c>
      <c r="AK20" s="12">
        <f t="shared" ref="AK20" si="762">SUM(AK21:AK26)</f>
        <v>12</v>
      </c>
      <c r="AL20" s="31">
        <f t="shared" ref="AL20" si="763">AK20/$E$20</f>
        <v>1</v>
      </c>
      <c r="AM20" s="30" t="s">
        <v>28</v>
      </c>
      <c r="AN20" s="12">
        <f t="shared" ref="AN20" si="764">SUM(AN21:AN26)</f>
        <v>12</v>
      </c>
      <c r="AO20" s="31">
        <f t="shared" ref="AO20" si="765">AN20/$E$20</f>
        <v>1</v>
      </c>
      <c r="AP20" s="30" t="s">
        <v>28</v>
      </c>
      <c r="AQ20" s="12">
        <f t="shared" ref="AQ20" si="766">SUM(AQ21:AQ26)</f>
        <v>12</v>
      </c>
      <c r="AR20" s="31">
        <f t="shared" ref="AR20" si="767">AQ20/$E$20</f>
        <v>1</v>
      </c>
      <c r="AS20" s="30" t="s">
        <v>28</v>
      </c>
      <c r="AT20" s="12">
        <f t="shared" ref="AT20" si="768">SUM(AT21:AT26)</f>
        <v>12</v>
      </c>
      <c r="AU20" s="31">
        <f t="shared" ref="AU20" si="769">AT20/$E$20</f>
        <v>1</v>
      </c>
      <c r="AV20" s="30" t="s">
        <v>28</v>
      </c>
      <c r="AW20" s="12">
        <f t="shared" ref="AW20" si="770">SUM(AW21:AW26)</f>
        <v>12</v>
      </c>
      <c r="AX20" s="31">
        <f t="shared" ref="AX20" si="771">AW20/$E$20</f>
        <v>1</v>
      </c>
      <c r="AY20" s="30" t="s">
        <v>28</v>
      </c>
      <c r="AZ20" s="12">
        <f t="shared" ref="AZ20" si="772">SUM(AZ21:AZ26)</f>
        <v>12</v>
      </c>
      <c r="BA20" s="31">
        <f t="shared" ref="BA20" si="773">AZ20/$E$20</f>
        <v>1</v>
      </c>
      <c r="BB20" s="30" t="s">
        <v>28</v>
      </c>
      <c r="BC20" s="12">
        <f t="shared" ref="BC20" si="774">SUM(BC21:BC26)</f>
        <v>12</v>
      </c>
      <c r="BD20" s="31">
        <f t="shared" ref="BD20" si="775">BC20/$E$20</f>
        <v>1</v>
      </c>
      <c r="BE20" s="30" t="s">
        <v>28</v>
      </c>
      <c r="BF20" s="12">
        <f t="shared" ref="BF20" si="776">SUM(BF21:BF26)</f>
        <v>12</v>
      </c>
      <c r="BG20" s="31">
        <f t="shared" ref="BG20" si="777">BF20/$E$20</f>
        <v>1</v>
      </c>
      <c r="BH20" s="30" t="s">
        <v>28</v>
      </c>
      <c r="BI20" s="12">
        <f t="shared" ref="BI20" si="778">SUM(BI21:BI26)</f>
        <v>12</v>
      </c>
      <c r="BJ20" s="31">
        <f t="shared" ref="BJ20" si="779">BI20/$E$20</f>
        <v>1</v>
      </c>
      <c r="BK20" s="30" t="s">
        <v>28</v>
      </c>
      <c r="BL20" s="12">
        <f t="shared" ref="BL20" si="780">SUM(BL21:BL26)</f>
        <v>12</v>
      </c>
      <c r="BM20" s="31">
        <f t="shared" ref="BM20" si="781">BL20/$E$20</f>
        <v>1</v>
      </c>
      <c r="BN20" s="30" t="s">
        <v>28</v>
      </c>
      <c r="BO20" s="12">
        <f t="shared" ref="BO20" si="782">SUM(BO21:BO26)</f>
        <v>12</v>
      </c>
      <c r="BP20" s="31">
        <f t="shared" ref="BP20" si="783">BO20/$E$20</f>
        <v>1</v>
      </c>
      <c r="BQ20" s="30" t="s">
        <v>28</v>
      </c>
      <c r="BR20" s="12">
        <f t="shared" ref="BR20" si="784">SUM(BR21:BR26)</f>
        <v>12</v>
      </c>
      <c r="BS20" s="31">
        <f t="shared" ref="BS20" si="785">BR20/$E$20</f>
        <v>1</v>
      </c>
      <c r="BT20" s="30" t="s">
        <v>28</v>
      </c>
      <c r="BU20" s="12">
        <f t="shared" ref="BU20" si="786">SUM(BU21:BU26)</f>
        <v>12</v>
      </c>
      <c r="BV20" s="31">
        <f t="shared" ref="BV20" si="787">BU20/$E$20</f>
        <v>1</v>
      </c>
      <c r="BW20" s="30" t="s">
        <v>28</v>
      </c>
      <c r="BX20" s="12">
        <f t="shared" ref="BX20" si="788">SUM(BX21:BX26)</f>
        <v>12</v>
      </c>
      <c r="BY20" s="31">
        <f t="shared" ref="BY20" si="789">BX20/$E$20</f>
        <v>1</v>
      </c>
      <c r="BZ20" s="30" t="s">
        <v>28</v>
      </c>
      <c r="CA20" s="12">
        <f t="shared" ref="CA20" si="790">SUM(CA21:CA26)</f>
        <v>12</v>
      </c>
      <c r="CB20" s="31">
        <f t="shared" ref="CB20" si="791">CA20/$E$20</f>
        <v>1</v>
      </c>
      <c r="CC20" s="30" t="s">
        <v>28</v>
      </c>
      <c r="CD20" s="12">
        <f t="shared" ref="CD20" si="792">SUM(CD21:CD26)</f>
        <v>12</v>
      </c>
      <c r="CE20" s="31">
        <f t="shared" ref="CE20" si="793">CD20/$E$20</f>
        <v>1</v>
      </c>
      <c r="CF20" s="30" t="s">
        <v>28</v>
      </c>
      <c r="CG20" s="12">
        <f t="shared" ref="CG20" si="794">SUM(CG21:CG26)</f>
        <v>12</v>
      </c>
      <c r="CH20" s="31">
        <f t="shared" ref="CH20" si="795">CG20/$E$20</f>
        <v>1</v>
      </c>
      <c r="CI20" s="30" t="s">
        <v>28</v>
      </c>
      <c r="CJ20" s="12">
        <f t="shared" ref="CJ20" si="796">SUM(CJ21:CJ26)</f>
        <v>12</v>
      </c>
      <c r="CK20" s="31">
        <f t="shared" ref="CK20" si="797">CJ20/$E$20</f>
        <v>1</v>
      </c>
      <c r="CL20" s="30" t="s">
        <v>28</v>
      </c>
      <c r="CM20" s="12">
        <f t="shared" ref="CM20" si="798">SUM(CM21:CM26)</f>
        <v>12</v>
      </c>
      <c r="CN20" s="31">
        <f t="shared" ref="CN20" si="799">CM20/$E$20</f>
        <v>1</v>
      </c>
      <c r="CO20" s="30" t="s">
        <v>28</v>
      </c>
      <c r="CP20" s="12">
        <f t="shared" ref="CP20" si="800">SUM(CP21:CP26)</f>
        <v>12</v>
      </c>
      <c r="CQ20" s="31">
        <f t="shared" ref="CQ20" si="801">CP20/$E$20</f>
        <v>1</v>
      </c>
      <c r="CR20" s="30" t="s">
        <v>28</v>
      </c>
      <c r="CS20" s="12">
        <f t="shared" ref="CS20" si="802">SUM(CS21:CS26)</f>
        <v>12</v>
      </c>
      <c r="CT20" s="31">
        <f t="shared" ref="CT20" si="803">CS20/$E$20</f>
        <v>1</v>
      </c>
      <c r="CU20" s="30" t="s">
        <v>28</v>
      </c>
      <c r="CV20" s="12">
        <f t="shared" ref="CV20" si="804">SUM(CV21:CV26)</f>
        <v>12</v>
      </c>
      <c r="CW20" s="31">
        <f t="shared" ref="CW20" si="805">CV20/$E$20</f>
        <v>1</v>
      </c>
    </row>
    <row r="21" spans="1:101" ht="22.5" customHeight="1" x14ac:dyDescent="0.25">
      <c r="A21" s="76" t="s">
        <v>106</v>
      </c>
      <c r="B21" s="79" t="s">
        <v>66</v>
      </c>
      <c r="C21" s="76" t="s">
        <v>67</v>
      </c>
      <c r="D21" s="15" t="s">
        <v>52</v>
      </c>
      <c r="E21" s="25">
        <v>6</v>
      </c>
      <c r="F21" s="35" t="s">
        <v>28</v>
      </c>
      <c r="G21" s="76">
        <f>IF(OR(F22&gt;1,F23&gt;1,F24&gt;1),"Ошибка ввода",F22*$E$22+F23*$E$23+F24*$E$24)</f>
        <v>6</v>
      </c>
      <c r="H21" s="82">
        <f>G21/$E$21</f>
        <v>1</v>
      </c>
      <c r="I21" s="35" t="s">
        <v>28</v>
      </c>
      <c r="J21" s="76">
        <f t="shared" ref="J21" si="806">IF(OR(I22&gt;1,I23&gt;1,I24&gt;1),"Ошибка ввода",I22*$E$22+I23*$E$23+I24*$E$24)</f>
        <v>0</v>
      </c>
      <c r="K21" s="82">
        <f t="shared" ref="K21" si="807">J21/$E$21</f>
        <v>0</v>
      </c>
      <c r="L21" s="35" t="s">
        <v>28</v>
      </c>
      <c r="M21" s="76">
        <f t="shared" ref="M21" si="808">IF(OR(L22&gt;1,L23&gt;1,L24&gt;1),"Ошибка ввода",L22*$E$22+L23*$E$23+L24*$E$24)</f>
        <v>6</v>
      </c>
      <c r="N21" s="82">
        <f t="shared" ref="N21" si="809">M21/$E$21</f>
        <v>1</v>
      </c>
      <c r="O21" s="35" t="s">
        <v>28</v>
      </c>
      <c r="P21" s="76">
        <f t="shared" ref="P21" si="810">IF(OR(O22&gt;1,O23&gt;1,O24&gt;1),"Ошибка ввода",O22*$E$22+O23*$E$23+O24*$E$24)</f>
        <v>6</v>
      </c>
      <c r="Q21" s="82">
        <f t="shared" ref="Q21" si="811">P21/$E$21</f>
        <v>1</v>
      </c>
      <c r="R21" s="35" t="s">
        <v>28</v>
      </c>
      <c r="S21" s="76">
        <f t="shared" ref="S21" si="812">IF(OR(R22&gt;1,R23&gt;1,R24&gt;1),"Ошибка ввода",R22*$E$22+R23*$E$23+R24*$E$24)</f>
        <v>6</v>
      </c>
      <c r="T21" s="82">
        <f t="shared" ref="T21" si="813">S21/$E$21</f>
        <v>1</v>
      </c>
      <c r="U21" s="35" t="s">
        <v>28</v>
      </c>
      <c r="V21" s="76">
        <f t="shared" ref="V21" si="814">IF(OR(U22&gt;1,U23&gt;1,U24&gt;1),"Ошибка ввода",U22*$E$22+U23*$E$23+U24*$E$24)</f>
        <v>6</v>
      </c>
      <c r="W21" s="82">
        <f t="shared" ref="W21" si="815">V21/$E$21</f>
        <v>1</v>
      </c>
      <c r="X21" s="35" t="s">
        <v>28</v>
      </c>
      <c r="Y21" s="76">
        <f t="shared" ref="Y21" si="816">IF(OR(X22&gt;1,X23&gt;1,X24&gt;1),"Ошибка ввода",X22*$E$22+X23*$E$23+X24*$E$24)</f>
        <v>6</v>
      </c>
      <c r="Z21" s="82">
        <f t="shared" ref="Z21" si="817">Y21/$E$21</f>
        <v>1</v>
      </c>
      <c r="AA21" s="35" t="s">
        <v>28</v>
      </c>
      <c r="AB21" s="76">
        <f t="shared" ref="AB21" si="818">IF(OR(AA22&gt;1,AA23&gt;1,AA24&gt;1),"Ошибка ввода",AA22*$E$22+AA23*$E$23+AA24*$E$24)</f>
        <v>6</v>
      </c>
      <c r="AC21" s="82">
        <f t="shared" ref="AC21" si="819">AB21/$E$21</f>
        <v>1</v>
      </c>
      <c r="AD21" s="35" t="s">
        <v>28</v>
      </c>
      <c r="AE21" s="76">
        <f t="shared" ref="AE21" si="820">IF(OR(AD22&gt;1,AD23&gt;1,AD24&gt;1),"Ошибка ввода",AD22*$E$22+AD23*$E$23+AD24*$E$24)</f>
        <v>6</v>
      </c>
      <c r="AF21" s="82">
        <f t="shared" ref="AF21" si="821">AE21/$E$21</f>
        <v>1</v>
      </c>
      <c r="AG21" s="35" t="s">
        <v>28</v>
      </c>
      <c r="AH21" s="76">
        <f t="shared" ref="AH21" si="822">IF(OR(AG22&gt;1,AG23&gt;1,AG24&gt;1),"Ошибка ввода",AG22*$E$22+AG23*$E$23+AG24*$E$24)</f>
        <v>6</v>
      </c>
      <c r="AI21" s="82">
        <f t="shared" ref="AI21" si="823">AH21/$E$21</f>
        <v>1</v>
      </c>
      <c r="AJ21" s="35" t="s">
        <v>28</v>
      </c>
      <c r="AK21" s="76">
        <f t="shared" ref="AK21" si="824">IF(OR(AJ22&gt;1,AJ23&gt;1,AJ24&gt;1),"Ошибка ввода",AJ22*$E$22+AJ23*$E$23+AJ24*$E$24)</f>
        <v>6</v>
      </c>
      <c r="AL21" s="82">
        <f t="shared" ref="AL21" si="825">AK21/$E$21</f>
        <v>1</v>
      </c>
      <c r="AM21" s="35" t="s">
        <v>28</v>
      </c>
      <c r="AN21" s="76">
        <f t="shared" ref="AN21" si="826">IF(OR(AM22&gt;1,AM23&gt;1,AM24&gt;1),"Ошибка ввода",AM22*$E$22+AM23*$E$23+AM24*$E$24)</f>
        <v>6</v>
      </c>
      <c r="AO21" s="82">
        <f t="shared" ref="AO21" si="827">AN21/$E$21</f>
        <v>1</v>
      </c>
      <c r="AP21" s="35" t="s">
        <v>28</v>
      </c>
      <c r="AQ21" s="76">
        <f t="shared" ref="AQ21" si="828">IF(OR(AP22&gt;1,AP23&gt;1,AP24&gt;1),"Ошибка ввода",AP22*$E$22+AP23*$E$23+AP24*$E$24)</f>
        <v>6</v>
      </c>
      <c r="AR21" s="82">
        <f t="shared" ref="AR21" si="829">AQ21/$E$21</f>
        <v>1</v>
      </c>
      <c r="AS21" s="35" t="s">
        <v>28</v>
      </c>
      <c r="AT21" s="76">
        <f t="shared" ref="AT21" si="830">IF(OR(AS22&gt;1,AS23&gt;1,AS24&gt;1),"Ошибка ввода",AS22*$E$22+AS23*$E$23+AS24*$E$24)</f>
        <v>6</v>
      </c>
      <c r="AU21" s="82">
        <f t="shared" ref="AU21" si="831">AT21/$E$21</f>
        <v>1</v>
      </c>
      <c r="AV21" s="35" t="s">
        <v>28</v>
      </c>
      <c r="AW21" s="76">
        <f t="shared" ref="AW21" si="832">IF(OR(AV22&gt;1,AV23&gt;1,AV24&gt;1),"Ошибка ввода",AV22*$E$22+AV23*$E$23+AV24*$E$24)</f>
        <v>6</v>
      </c>
      <c r="AX21" s="82">
        <f t="shared" ref="AX21" si="833">AW21/$E$21</f>
        <v>1</v>
      </c>
      <c r="AY21" s="35" t="s">
        <v>28</v>
      </c>
      <c r="AZ21" s="76">
        <f t="shared" ref="AZ21" si="834">IF(OR(AY22&gt;1,AY23&gt;1,AY24&gt;1),"Ошибка ввода",AY22*$E$22+AY23*$E$23+AY24*$E$24)</f>
        <v>6</v>
      </c>
      <c r="BA21" s="82">
        <f t="shared" ref="BA21" si="835">AZ21/$E$21</f>
        <v>1</v>
      </c>
      <c r="BB21" s="35" t="s">
        <v>28</v>
      </c>
      <c r="BC21" s="76">
        <f t="shared" ref="BC21" si="836">IF(OR(BB22&gt;1,BB23&gt;1,BB24&gt;1),"Ошибка ввода",BB22*$E$22+BB23*$E$23+BB24*$E$24)</f>
        <v>6</v>
      </c>
      <c r="BD21" s="82">
        <f t="shared" ref="BD21" si="837">BC21/$E$21</f>
        <v>1</v>
      </c>
      <c r="BE21" s="35" t="s">
        <v>28</v>
      </c>
      <c r="BF21" s="76">
        <f t="shared" ref="BF21" si="838">IF(OR(BE22&gt;1,BE23&gt;1,BE24&gt;1),"Ошибка ввода",BE22*$E$22+BE23*$E$23+BE24*$E$24)</f>
        <v>6</v>
      </c>
      <c r="BG21" s="82">
        <f t="shared" ref="BG21" si="839">BF21/$E$21</f>
        <v>1</v>
      </c>
      <c r="BH21" s="35" t="s">
        <v>28</v>
      </c>
      <c r="BI21" s="76">
        <f t="shared" ref="BI21" si="840">IF(OR(BH22&gt;1,BH23&gt;1,BH24&gt;1),"Ошибка ввода",BH22*$E$22+BH23*$E$23+BH24*$E$24)</f>
        <v>6</v>
      </c>
      <c r="BJ21" s="82">
        <f t="shared" ref="BJ21" si="841">BI21/$E$21</f>
        <v>1</v>
      </c>
      <c r="BK21" s="35" t="s">
        <v>28</v>
      </c>
      <c r="BL21" s="76">
        <f t="shared" ref="BL21" si="842">IF(OR(BK22&gt;1,BK23&gt;1,BK24&gt;1),"Ошибка ввода",BK22*$E$22+BK23*$E$23+BK24*$E$24)</f>
        <v>6</v>
      </c>
      <c r="BM21" s="82">
        <f t="shared" ref="BM21" si="843">BL21/$E$21</f>
        <v>1</v>
      </c>
      <c r="BN21" s="35" t="s">
        <v>28</v>
      </c>
      <c r="BO21" s="76">
        <f t="shared" ref="BO21" si="844">IF(OR(BN22&gt;1,BN23&gt;1,BN24&gt;1),"Ошибка ввода",BN22*$E$22+BN23*$E$23+BN24*$E$24)</f>
        <v>6</v>
      </c>
      <c r="BP21" s="82">
        <f t="shared" ref="BP21" si="845">BO21/$E$21</f>
        <v>1</v>
      </c>
      <c r="BQ21" s="35" t="s">
        <v>28</v>
      </c>
      <c r="BR21" s="76">
        <f t="shared" ref="BR21" si="846">IF(OR(BQ22&gt;1,BQ23&gt;1,BQ24&gt;1),"Ошибка ввода",BQ22*$E$22+BQ23*$E$23+BQ24*$E$24)</f>
        <v>6</v>
      </c>
      <c r="BS21" s="82">
        <f t="shared" ref="BS21" si="847">BR21/$E$21</f>
        <v>1</v>
      </c>
      <c r="BT21" s="35" t="s">
        <v>28</v>
      </c>
      <c r="BU21" s="76">
        <f t="shared" ref="BU21" si="848">IF(OR(BT22&gt;1,BT23&gt;1,BT24&gt;1),"Ошибка ввода",BT22*$E$22+BT23*$E$23+BT24*$E$24)</f>
        <v>6</v>
      </c>
      <c r="BV21" s="82">
        <f t="shared" ref="BV21" si="849">BU21/$E$21</f>
        <v>1</v>
      </c>
      <c r="BW21" s="35" t="s">
        <v>28</v>
      </c>
      <c r="BX21" s="76">
        <f t="shared" ref="BX21" si="850">IF(OR(BW22&gt;1,BW23&gt;1,BW24&gt;1),"Ошибка ввода",BW22*$E$22+BW23*$E$23+BW24*$E$24)</f>
        <v>6</v>
      </c>
      <c r="BY21" s="82">
        <f t="shared" ref="BY21" si="851">BX21/$E$21</f>
        <v>1</v>
      </c>
      <c r="BZ21" s="35" t="s">
        <v>28</v>
      </c>
      <c r="CA21" s="76">
        <f t="shared" ref="CA21" si="852">IF(OR(BZ22&gt;1,BZ23&gt;1,BZ24&gt;1),"Ошибка ввода",BZ22*$E$22+BZ23*$E$23+BZ24*$E$24)</f>
        <v>6</v>
      </c>
      <c r="CB21" s="82">
        <f t="shared" ref="CB21" si="853">CA21/$E$21</f>
        <v>1</v>
      </c>
      <c r="CC21" s="35" t="s">
        <v>28</v>
      </c>
      <c r="CD21" s="76">
        <f t="shared" ref="CD21" si="854">IF(OR(CC22&gt;1,CC23&gt;1,CC24&gt;1),"Ошибка ввода",CC22*$E$22+CC23*$E$23+CC24*$E$24)</f>
        <v>6</v>
      </c>
      <c r="CE21" s="82">
        <f t="shared" ref="CE21" si="855">CD21/$E$21</f>
        <v>1</v>
      </c>
      <c r="CF21" s="35" t="s">
        <v>28</v>
      </c>
      <c r="CG21" s="76">
        <f t="shared" ref="CG21" si="856">IF(OR(CF22&gt;1,CF23&gt;1,CF24&gt;1),"Ошибка ввода",CF22*$E$22+CF23*$E$23+CF24*$E$24)</f>
        <v>6</v>
      </c>
      <c r="CH21" s="82">
        <f t="shared" ref="CH21" si="857">CG21/$E$21</f>
        <v>1</v>
      </c>
      <c r="CI21" s="35" t="s">
        <v>28</v>
      </c>
      <c r="CJ21" s="76">
        <f t="shared" ref="CJ21" si="858">IF(OR(CI22&gt;1,CI23&gt;1,CI24&gt;1),"Ошибка ввода",CI22*$E$22+CI23*$E$23+CI24*$E$24)</f>
        <v>6</v>
      </c>
      <c r="CK21" s="82">
        <f t="shared" ref="CK21" si="859">CJ21/$E$21</f>
        <v>1</v>
      </c>
      <c r="CL21" s="35" t="s">
        <v>28</v>
      </c>
      <c r="CM21" s="76">
        <f t="shared" ref="CM21" si="860">IF(OR(CL22&gt;1,CL23&gt;1,CL24&gt;1),"Ошибка ввода",CL22*$E$22+CL23*$E$23+CL24*$E$24)</f>
        <v>6</v>
      </c>
      <c r="CN21" s="82">
        <f t="shared" ref="CN21" si="861">CM21/$E$21</f>
        <v>1</v>
      </c>
      <c r="CO21" s="35" t="s">
        <v>28</v>
      </c>
      <c r="CP21" s="76">
        <f t="shared" ref="CP21" si="862">IF(OR(CO22&gt;1,CO23&gt;1,CO24&gt;1),"Ошибка ввода",CO22*$E$22+CO23*$E$23+CO24*$E$24)</f>
        <v>6</v>
      </c>
      <c r="CQ21" s="82">
        <f t="shared" ref="CQ21" si="863">CP21/$E$21</f>
        <v>1</v>
      </c>
      <c r="CR21" s="35" t="s">
        <v>28</v>
      </c>
      <c r="CS21" s="76">
        <f t="shared" ref="CS21" si="864">IF(OR(CR22&gt;1,CR23&gt;1,CR24&gt;1),"Ошибка ввода",CR22*$E$22+CR23*$E$23+CR24*$E$24)</f>
        <v>6</v>
      </c>
      <c r="CT21" s="82">
        <f t="shared" ref="CT21" si="865">CS21/$E$21</f>
        <v>1</v>
      </c>
      <c r="CU21" s="35" t="s">
        <v>28</v>
      </c>
      <c r="CV21" s="76">
        <f t="shared" ref="CV21" si="866">IF(OR(CU22&gt;1,CU23&gt;1,CU24&gt;1),"Ошибка ввода",CU22*$E$22+CU23*$E$23+CU24*$E$24)</f>
        <v>6</v>
      </c>
      <c r="CW21" s="82">
        <f t="shared" ref="CW21" si="867">CV21/$E$21</f>
        <v>1</v>
      </c>
    </row>
    <row r="22" spans="1:101" ht="22.5" customHeight="1" x14ac:dyDescent="0.25">
      <c r="A22" s="77"/>
      <c r="B22" s="80"/>
      <c r="C22" s="77"/>
      <c r="D22" s="15" t="s">
        <v>71</v>
      </c>
      <c r="E22" s="25">
        <v>3</v>
      </c>
      <c r="F22" s="32">
        <v>1</v>
      </c>
      <c r="G22" s="77"/>
      <c r="H22" s="83"/>
      <c r="I22" s="32">
        <v>0</v>
      </c>
      <c r="J22" s="77"/>
      <c r="K22" s="83"/>
      <c r="L22" s="32">
        <v>1</v>
      </c>
      <c r="M22" s="77"/>
      <c r="N22" s="83"/>
      <c r="O22" s="32">
        <v>1</v>
      </c>
      <c r="P22" s="77"/>
      <c r="Q22" s="83"/>
      <c r="R22" s="32">
        <v>1</v>
      </c>
      <c r="S22" s="77"/>
      <c r="T22" s="83"/>
      <c r="U22" s="32">
        <v>1</v>
      </c>
      <c r="V22" s="77"/>
      <c r="W22" s="83"/>
      <c r="X22" s="32">
        <v>1</v>
      </c>
      <c r="Y22" s="77"/>
      <c r="Z22" s="83"/>
      <c r="AA22" s="32">
        <v>1</v>
      </c>
      <c r="AB22" s="77"/>
      <c r="AC22" s="83"/>
      <c r="AD22" s="32">
        <v>1</v>
      </c>
      <c r="AE22" s="77"/>
      <c r="AF22" s="83"/>
      <c r="AG22" s="32">
        <v>1</v>
      </c>
      <c r="AH22" s="77"/>
      <c r="AI22" s="83"/>
      <c r="AJ22" s="32">
        <v>1</v>
      </c>
      <c r="AK22" s="77"/>
      <c r="AL22" s="83"/>
      <c r="AM22" s="32">
        <v>1</v>
      </c>
      <c r="AN22" s="77"/>
      <c r="AO22" s="83"/>
      <c r="AP22" s="32">
        <v>1</v>
      </c>
      <c r="AQ22" s="77"/>
      <c r="AR22" s="83"/>
      <c r="AS22" s="32">
        <v>1</v>
      </c>
      <c r="AT22" s="77"/>
      <c r="AU22" s="83"/>
      <c r="AV22" s="32">
        <v>1</v>
      </c>
      <c r="AW22" s="77"/>
      <c r="AX22" s="83"/>
      <c r="AY22" s="32">
        <v>1</v>
      </c>
      <c r="AZ22" s="77"/>
      <c r="BA22" s="83"/>
      <c r="BB22" s="32">
        <v>1</v>
      </c>
      <c r="BC22" s="77"/>
      <c r="BD22" s="83"/>
      <c r="BE22" s="32">
        <v>1</v>
      </c>
      <c r="BF22" s="77"/>
      <c r="BG22" s="83"/>
      <c r="BH22" s="32">
        <v>1</v>
      </c>
      <c r="BI22" s="77"/>
      <c r="BJ22" s="83"/>
      <c r="BK22" s="32">
        <v>1</v>
      </c>
      <c r="BL22" s="77"/>
      <c r="BM22" s="83"/>
      <c r="BN22" s="32">
        <v>1</v>
      </c>
      <c r="BO22" s="77"/>
      <c r="BP22" s="83"/>
      <c r="BQ22" s="32">
        <v>1</v>
      </c>
      <c r="BR22" s="77"/>
      <c r="BS22" s="83"/>
      <c r="BT22" s="32">
        <v>1</v>
      </c>
      <c r="BU22" s="77"/>
      <c r="BV22" s="83"/>
      <c r="BW22" s="32">
        <v>1</v>
      </c>
      <c r="BX22" s="77"/>
      <c r="BY22" s="83"/>
      <c r="BZ22" s="32">
        <v>1</v>
      </c>
      <c r="CA22" s="77"/>
      <c r="CB22" s="83"/>
      <c r="CC22" s="32">
        <v>1</v>
      </c>
      <c r="CD22" s="77"/>
      <c r="CE22" s="83"/>
      <c r="CF22" s="32">
        <v>1</v>
      </c>
      <c r="CG22" s="77"/>
      <c r="CH22" s="83"/>
      <c r="CI22" s="32">
        <v>1</v>
      </c>
      <c r="CJ22" s="77"/>
      <c r="CK22" s="83"/>
      <c r="CL22" s="32">
        <v>1</v>
      </c>
      <c r="CM22" s="77"/>
      <c r="CN22" s="83"/>
      <c r="CO22" s="32">
        <v>1</v>
      </c>
      <c r="CP22" s="77"/>
      <c r="CQ22" s="83"/>
      <c r="CR22" s="32">
        <v>1</v>
      </c>
      <c r="CS22" s="77"/>
      <c r="CT22" s="83"/>
      <c r="CU22" s="32">
        <v>1</v>
      </c>
      <c r="CV22" s="77"/>
      <c r="CW22" s="83"/>
    </row>
    <row r="23" spans="1:101" ht="22.5" customHeight="1" x14ac:dyDescent="0.25">
      <c r="A23" s="77"/>
      <c r="B23" s="80"/>
      <c r="C23" s="77"/>
      <c r="D23" s="15" t="s">
        <v>72</v>
      </c>
      <c r="E23" s="25">
        <v>2</v>
      </c>
      <c r="F23" s="32">
        <v>1</v>
      </c>
      <c r="G23" s="77"/>
      <c r="H23" s="83"/>
      <c r="I23" s="32">
        <v>0</v>
      </c>
      <c r="J23" s="77"/>
      <c r="K23" s="83"/>
      <c r="L23" s="32">
        <v>1</v>
      </c>
      <c r="M23" s="77"/>
      <c r="N23" s="83"/>
      <c r="O23" s="32">
        <v>1</v>
      </c>
      <c r="P23" s="77"/>
      <c r="Q23" s="83"/>
      <c r="R23" s="32">
        <v>1</v>
      </c>
      <c r="S23" s="77"/>
      <c r="T23" s="83"/>
      <c r="U23" s="32">
        <v>1</v>
      </c>
      <c r="V23" s="77"/>
      <c r="W23" s="83"/>
      <c r="X23" s="32">
        <v>1</v>
      </c>
      <c r="Y23" s="77"/>
      <c r="Z23" s="83"/>
      <c r="AA23" s="32">
        <v>1</v>
      </c>
      <c r="AB23" s="77"/>
      <c r="AC23" s="83"/>
      <c r="AD23" s="32">
        <v>1</v>
      </c>
      <c r="AE23" s="77"/>
      <c r="AF23" s="83"/>
      <c r="AG23" s="32">
        <v>1</v>
      </c>
      <c r="AH23" s="77"/>
      <c r="AI23" s="83"/>
      <c r="AJ23" s="32">
        <v>1</v>
      </c>
      <c r="AK23" s="77"/>
      <c r="AL23" s="83"/>
      <c r="AM23" s="32">
        <v>1</v>
      </c>
      <c r="AN23" s="77"/>
      <c r="AO23" s="83"/>
      <c r="AP23" s="32">
        <v>1</v>
      </c>
      <c r="AQ23" s="77"/>
      <c r="AR23" s="83"/>
      <c r="AS23" s="32">
        <v>1</v>
      </c>
      <c r="AT23" s="77"/>
      <c r="AU23" s="83"/>
      <c r="AV23" s="32">
        <v>1</v>
      </c>
      <c r="AW23" s="77"/>
      <c r="AX23" s="83"/>
      <c r="AY23" s="32">
        <v>1</v>
      </c>
      <c r="AZ23" s="77"/>
      <c r="BA23" s="83"/>
      <c r="BB23" s="32">
        <v>1</v>
      </c>
      <c r="BC23" s="77"/>
      <c r="BD23" s="83"/>
      <c r="BE23" s="32">
        <v>1</v>
      </c>
      <c r="BF23" s="77"/>
      <c r="BG23" s="83"/>
      <c r="BH23" s="32">
        <v>1</v>
      </c>
      <c r="BI23" s="77"/>
      <c r="BJ23" s="83"/>
      <c r="BK23" s="32">
        <v>1</v>
      </c>
      <c r="BL23" s="77"/>
      <c r="BM23" s="83"/>
      <c r="BN23" s="32">
        <v>1</v>
      </c>
      <c r="BO23" s="77"/>
      <c r="BP23" s="83"/>
      <c r="BQ23" s="32">
        <v>1</v>
      </c>
      <c r="BR23" s="77"/>
      <c r="BS23" s="83"/>
      <c r="BT23" s="32">
        <v>1</v>
      </c>
      <c r="BU23" s="77"/>
      <c r="BV23" s="83"/>
      <c r="BW23" s="32">
        <v>1</v>
      </c>
      <c r="BX23" s="77"/>
      <c r="BY23" s="83"/>
      <c r="BZ23" s="32">
        <v>1</v>
      </c>
      <c r="CA23" s="77"/>
      <c r="CB23" s="83"/>
      <c r="CC23" s="32">
        <v>1</v>
      </c>
      <c r="CD23" s="77"/>
      <c r="CE23" s="83"/>
      <c r="CF23" s="32">
        <v>1</v>
      </c>
      <c r="CG23" s="77"/>
      <c r="CH23" s="83"/>
      <c r="CI23" s="32">
        <v>1</v>
      </c>
      <c r="CJ23" s="77"/>
      <c r="CK23" s="83"/>
      <c r="CL23" s="32">
        <v>1</v>
      </c>
      <c r="CM23" s="77"/>
      <c r="CN23" s="83"/>
      <c r="CO23" s="32">
        <v>1</v>
      </c>
      <c r="CP23" s="77"/>
      <c r="CQ23" s="83"/>
      <c r="CR23" s="32">
        <v>1</v>
      </c>
      <c r="CS23" s="77"/>
      <c r="CT23" s="83"/>
      <c r="CU23" s="32">
        <v>1</v>
      </c>
      <c r="CV23" s="77"/>
      <c r="CW23" s="83"/>
    </row>
    <row r="24" spans="1:101" ht="22.5" customHeight="1" x14ac:dyDescent="0.25">
      <c r="A24" s="78"/>
      <c r="B24" s="81"/>
      <c r="C24" s="78"/>
      <c r="D24" s="15" t="s">
        <v>73</v>
      </c>
      <c r="E24" s="25">
        <v>1</v>
      </c>
      <c r="F24" s="32">
        <v>1</v>
      </c>
      <c r="G24" s="78"/>
      <c r="H24" s="84"/>
      <c r="I24" s="32">
        <v>0</v>
      </c>
      <c r="J24" s="78"/>
      <c r="K24" s="84"/>
      <c r="L24" s="32">
        <v>1</v>
      </c>
      <c r="M24" s="78"/>
      <c r="N24" s="84"/>
      <c r="O24" s="32">
        <v>1</v>
      </c>
      <c r="P24" s="78"/>
      <c r="Q24" s="84"/>
      <c r="R24" s="32">
        <v>1</v>
      </c>
      <c r="S24" s="78"/>
      <c r="T24" s="84"/>
      <c r="U24" s="32">
        <v>1</v>
      </c>
      <c r="V24" s="78"/>
      <c r="W24" s="84"/>
      <c r="X24" s="32">
        <v>1</v>
      </c>
      <c r="Y24" s="78"/>
      <c r="Z24" s="84"/>
      <c r="AA24" s="32">
        <v>1</v>
      </c>
      <c r="AB24" s="78"/>
      <c r="AC24" s="84"/>
      <c r="AD24" s="32">
        <v>1</v>
      </c>
      <c r="AE24" s="78"/>
      <c r="AF24" s="84"/>
      <c r="AG24" s="32">
        <v>1</v>
      </c>
      <c r="AH24" s="78"/>
      <c r="AI24" s="84"/>
      <c r="AJ24" s="32">
        <v>1</v>
      </c>
      <c r="AK24" s="78"/>
      <c r="AL24" s="84"/>
      <c r="AM24" s="32">
        <v>1</v>
      </c>
      <c r="AN24" s="78"/>
      <c r="AO24" s="84"/>
      <c r="AP24" s="32">
        <v>1</v>
      </c>
      <c r="AQ24" s="78"/>
      <c r="AR24" s="84"/>
      <c r="AS24" s="32">
        <v>1</v>
      </c>
      <c r="AT24" s="78"/>
      <c r="AU24" s="84"/>
      <c r="AV24" s="32">
        <v>1</v>
      </c>
      <c r="AW24" s="78"/>
      <c r="AX24" s="84"/>
      <c r="AY24" s="32">
        <v>1</v>
      </c>
      <c r="AZ24" s="78"/>
      <c r="BA24" s="84"/>
      <c r="BB24" s="32">
        <v>1</v>
      </c>
      <c r="BC24" s="78"/>
      <c r="BD24" s="84"/>
      <c r="BE24" s="32">
        <v>1</v>
      </c>
      <c r="BF24" s="78"/>
      <c r="BG24" s="84"/>
      <c r="BH24" s="32">
        <v>1</v>
      </c>
      <c r="BI24" s="78"/>
      <c r="BJ24" s="84"/>
      <c r="BK24" s="32">
        <v>1</v>
      </c>
      <c r="BL24" s="78"/>
      <c r="BM24" s="84"/>
      <c r="BN24" s="32">
        <v>1</v>
      </c>
      <c r="BO24" s="78"/>
      <c r="BP24" s="84"/>
      <c r="BQ24" s="32">
        <v>1</v>
      </c>
      <c r="BR24" s="78"/>
      <c r="BS24" s="84"/>
      <c r="BT24" s="32">
        <v>1</v>
      </c>
      <c r="BU24" s="78"/>
      <c r="BV24" s="84"/>
      <c r="BW24" s="32">
        <v>1</v>
      </c>
      <c r="BX24" s="78"/>
      <c r="BY24" s="84"/>
      <c r="BZ24" s="32">
        <v>1</v>
      </c>
      <c r="CA24" s="78"/>
      <c r="CB24" s="84"/>
      <c r="CC24" s="32">
        <v>1</v>
      </c>
      <c r="CD24" s="78"/>
      <c r="CE24" s="84"/>
      <c r="CF24" s="32">
        <v>1</v>
      </c>
      <c r="CG24" s="78"/>
      <c r="CH24" s="84"/>
      <c r="CI24" s="32">
        <v>1</v>
      </c>
      <c r="CJ24" s="78"/>
      <c r="CK24" s="84"/>
      <c r="CL24" s="32">
        <v>1</v>
      </c>
      <c r="CM24" s="78"/>
      <c r="CN24" s="84"/>
      <c r="CO24" s="32">
        <v>1</v>
      </c>
      <c r="CP24" s="78"/>
      <c r="CQ24" s="84"/>
      <c r="CR24" s="32">
        <v>1</v>
      </c>
      <c r="CS24" s="78"/>
      <c r="CT24" s="84"/>
      <c r="CU24" s="32">
        <v>1</v>
      </c>
      <c r="CV24" s="78"/>
      <c r="CW24" s="84"/>
    </row>
    <row r="25" spans="1:101" ht="35.1" customHeight="1" x14ac:dyDescent="0.25">
      <c r="A25" s="14" t="s">
        <v>107</v>
      </c>
      <c r="B25" s="15" t="s">
        <v>89</v>
      </c>
      <c r="C25" s="14" t="s">
        <v>38</v>
      </c>
      <c r="D25" s="15" t="s">
        <v>79</v>
      </c>
      <c r="E25" s="25">
        <v>5</v>
      </c>
      <c r="F25" s="34">
        <v>1</v>
      </c>
      <c r="G25" s="14">
        <f>IF(F25&lt;=79%,0,IF(F25&lt;=84%,1,IF(F25&lt;=89%,2,IF(F25&lt;=94%,3,IF(F25&lt;=99%,4,IF(F25&lt;=100%,5,"Ошибка ввода"))))))</f>
        <v>5</v>
      </c>
      <c r="H25" s="33">
        <f>G25/$E$25</f>
        <v>1</v>
      </c>
      <c r="I25" s="34">
        <v>1</v>
      </c>
      <c r="J25" s="14">
        <f t="shared" ref="J25" si="868">IF(I25&lt;=79%,0,IF(I25&lt;=84%,1,IF(I25&lt;=89%,2,IF(I25&lt;=94%,3,IF(I25&lt;=99%,4,IF(I25&lt;=100%,5,"Ошибка ввода"))))))</f>
        <v>5</v>
      </c>
      <c r="K25" s="33">
        <f t="shared" ref="K25" si="869">J25/$E$25</f>
        <v>1</v>
      </c>
      <c r="L25" s="34">
        <v>1</v>
      </c>
      <c r="M25" s="14">
        <f t="shared" ref="M25" si="870">IF(L25&lt;=79%,0,IF(L25&lt;=84%,1,IF(L25&lt;=89%,2,IF(L25&lt;=94%,3,IF(L25&lt;=99%,4,IF(L25&lt;=100%,5,"Ошибка ввода"))))))</f>
        <v>5</v>
      </c>
      <c r="N25" s="33">
        <f t="shared" ref="N25" si="871">M25/$E$25</f>
        <v>1</v>
      </c>
      <c r="O25" s="34">
        <v>1</v>
      </c>
      <c r="P25" s="14">
        <f t="shared" ref="P25" si="872">IF(O25&lt;=79%,0,IF(O25&lt;=84%,1,IF(O25&lt;=89%,2,IF(O25&lt;=94%,3,IF(O25&lt;=99%,4,IF(O25&lt;=100%,5,"Ошибка ввода"))))))</f>
        <v>5</v>
      </c>
      <c r="Q25" s="33">
        <f t="shared" ref="Q25" si="873">P25/$E$25</f>
        <v>1</v>
      </c>
      <c r="R25" s="34">
        <v>1</v>
      </c>
      <c r="S25" s="14">
        <f t="shared" ref="S25" si="874">IF(R25&lt;=79%,0,IF(R25&lt;=84%,1,IF(R25&lt;=89%,2,IF(R25&lt;=94%,3,IF(R25&lt;=99%,4,IF(R25&lt;=100%,5,"Ошибка ввода"))))))</f>
        <v>5</v>
      </c>
      <c r="T25" s="33">
        <f t="shared" ref="T25" si="875">S25/$E$25</f>
        <v>1</v>
      </c>
      <c r="U25" s="34">
        <v>1</v>
      </c>
      <c r="V25" s="14">
        <f t="shared" ref="V25" si="876">IF(U25&lt;=79%,0,IF(U25&lt;=84%,1,IF(U25&lt;=89%,2,IF(U25&lt;=94%,3,IF(U25&lt;=99%,4,IF(U25&lt;=100%,5,"Ошибка ввода"))))))</f>
        <v>5</v>
      </c>
      <c r="W25" s="33">
        <f t="shared" ref="W25" si="877">V25/$E$25</f>
        <v>1</v>
      </c>
      <c r="X25" s="34">
        <v>1</v>
      </c>
      <c r="Y25" s="14">
        <f t="shared" ref="Y25" si="878">IF(X25&lt;=79%,0,IF(X25&lt;=84%,1,IF(X25&lt;=89%,2,IF(X25&lt;=94%,3,IF(X25&lt;=99%,4,IF(X25&lt;=100%,5,"Ошибка ввода"))))))</f>
        <v>5</v>
      </c>
      <c r="Z25" s="33">
        <f t="shared" ref="Z25" si="879">Y25/$E$25</f>
        <v>1</v>
      </c>
      <c r="AA25" s="34">
        <v>1</v>
      </c>
      <c r="AB25" s="14">
        <f t="shared" ref="AB25" si="880">IF(AA25&lt;=79%,0,IF(AA25&lt;=84%,1,IF(AA25&lt;=89%,2,IF(AA25&lt;=94%,3,IF(AA25&lt;=99%,4,IF(AA25&lt;=100%,5,"Ошибка ввода"))))))</f>
        <v>5</v>
      </c>
      <c r="AC25" s="33">
        <f t="shared" ref="AC25" si="881">AB25/$E$25</f>
        <v>1</v>
      </c>
      <c r="AD25" s="34">
        <v>1</v>
      </c>
      <c r="AE25" s="14">
        <f t="shared" ref="AE25" si="882">IF(AD25&lt;=79%,0,IF(AD25&lt;=84%,1,IF(AD25&lt;=89%,2,IF(AD25&lt;=94%,3,IF(AD25&lt;=99%,4,IF(AD25&lt;=100%,5,"Ошибка ввода"))))))</f>
        <v>5</v>
      </c>
      <c r="AF25" s="33">
        <f t="shared" ref="AF25" si="883">AE25/$E$25</f>
        <v>1</v>
      </c>
      <c r="AG25" s="34">
        <v>1</v>
      </c>
      <c r="AH25" s="14">
        <f t="shared" ref="AH25" si="884">IF(AG25&lt;=79%,0,IF(AG25&lt;=84%,1,IF(AG25&lt;=89%,2,IF(AG25&lt;=94%,3,IF(AG25&lt;=99%,4,IF(AG25&lt;=100%,5,"Ошибка ввода"))))))</f>
        <v>5</v>
      </c>
      <c r="AI25" s="33">
        <f t="shared" ref="AI25" si="885">AH25/$E$25</f>
        <v>1</v>
      </c>
      <c r="AJ25" s="34">
        <v>1</v>
      </c>
      <c r="AK25" s="14">
        <f t="shared" ref="AK25" si="886">IF(AJ25&lt;=79%,0,IF(AJ25&lt;=84%,1,IF(AJ25&lt;=89%,2,IF(AJ25&lt;=94%,3,IF(AJ25&lt;=99%,4,IF(AJ25&lt;=100%,5,"Ошибка ввода"))))))</f>
        <v>5</v>
      </c>
      <c r="AL25" s="33">
        <f t="shared" ref="AL25" si="887">AK25/$E$25</f>
        <v>1</v>
      </c>
      <c r="AM25" s="34">
        <v>1</v>
      </c>
      <c r="AN25" s="14">
        <f t="shared" ref="AN25" si="888">IF(AM25&lt;=79%,0,IF(AM25&lt;=84%,1,IF(AM25&lt;=89%,2,IF(AM25&lt;=94%,3,IF(AM25&lt;=99%,4,IF(AM25&lt;=100%,5,"Ошибка ввода"))))))</f>
        <v>5</v>
      </c>
      <c r="AO25" s="33">
        <f t="shared" ref="AO25" si="889">AN25/$E$25</f>
        <v>1</v>
      </c>
      <c r="AP25" s="34">
        <v>1</v>
      </c>
      <c r="AQ25" s="14">
        <f t="shared" ref="AQ25" si="890">IF(AP25&lt;=79%,0,IF(AP25&lt;=84%,1,IF(AP25&lt;=89%,2,IF(AP25&lt;=94%,3,IF(AP25&lt;=99%,4,IF(AP25&lt;=100%,5,"Ошибка ввода"))))))</f>
        <v>5</v>
      </c>
      <c r="AR25" s="33">
        <f t="shared" ref="AR25" si="891">AQ25/$E$25</f>
        <v>1</v>
      </c>
      <c r="AS25" s="34">
        <v>1</v>
      </c>
      <c r="AT25" s="14">
        <f t="shared" ref="AT25" si="892">IF(AS25&lt;=79%,0,IF(AS25&lt;=84%,1,IF(AS25&lt;=89%,2,IF(AS25&lt;=94%,3,IF(AS25&lt;=99%,4,IF(AS25&lt;=100%,5,"Ошибка ввода"))))))</f>
        <v>5</v>
      </c>
      <c r="AU25" s="33">
        <f t="shared" ref="AU25" si="893">AT25/$E$25</f>
        <v>1</v>
      </c>
      <c r="AV25" s="34">
        <v>1</v>
      </c>
      <c r="AW25" s="14">
        <f t="shared" ref="AW25" si="894">IF(AV25&lt;=79%,0,IF(AV25&lt;=84%,1,IF(AV25&lt;=89%,2,IF(AV25&lt;=94%,3,IF(AV25&lt;=99%,4,IF(AV25&lt;=100%,5,"Ошибка ввода"))))))</f>
        <v>5</v>
      </c>
      <c r="AX25" s="33">
        <f t="shared" ref="AX25" si="895">AW25/$E$25</f>
        <v>1</v>
      </c>
      <c r="AY25" s="34">
        <v>1</v>
      </c>
      <c r="AZ25" s="14">
        <f t="shared" ref="AZ25" si="896">IF(AY25&lt;=79%,0,IF(AY25&lt;=84%,1,IF(AY25&lt;=89%,2,IF(AY25&lt;=94%,3,IF(AY25&lt;=99%,4,IF(AY25&lt;=100%,5,"Ошибка ввода"))))))</f>
        <v>5</v>
      </c>
      <c r="BA25" s="33">
        <f t="shared" ref="BA25" si="897">AZ25/$E$25</f>
        <v>1</v>
      </c>
      <c r="BB25" s="34">
        <v>1</v>
      </c>
      <c r="BC25" s="14">
        <f t="shared" ref="BC25" si="898">IF(BB25&lt;=79%,0,IF(BB25&lt;=84%,1,IF(BB25&lt;=89%,2,IF(BB25&lt;=94%,3,IF(BB25&lt;=99%,4,IF(BB25&lt;=100%,5,"Ошибка ввода"))))))</f>
        <v>5</v>
      </c>
      <c r="BD25" s="33">
        <f t="shared" ref="BD25" si="899">BC25/$E$25</f>
        <v>1</v>
      </c>
      <c r="BE25" s="34">
        <v>1</v>
      </c>
      <c r="BF25" s="14">
        <f t="shared" ref="BF25" si="900">IF(BE25&lt;=79%,0,IF(BE25&lt;=84%,1,IF(BE25&lt;=89%,2,IF(BE25&lt;=94%,3,IF(BE25&lt;=99%,4,IF(BE25&lt;=100%,5,"Ошибка ввода"))))))</f>
        <v>5</v>
      </c>
      <c r="BG25" s="33">
        <f t="shared" ref="BG25" si="901">BF25/$E$25</f>
        <v>1</v>
      </c>
      <c r="BH25" s="34">
        <v>1</v>
      </c>
      <c r="BI25" s="14">
        <f t="shared" ref="BI25" si="902">IF(BH25&lt;=79%,0,IF(BH25&lt;=84%,1,IF(BH25&lt;=89%,2,IF(BH25&lt;=94%,3,IF(BH25&lt;=99%,4,IF(BH25&lt;=100%,5,"Ошибка ввода"))))))</f>
        <v>5</v>
      </c>
      <c r="BJ25" s="33">
        <f t="shared" ref="BJ25" si="903">BI25/$E$25</f>
        <v>1</v>
      </c>
      <c r="BK25" s="34">
        <v>1</v>
      </c>
      <c r="BL25" s="14">
        <f t="shared" ref="BL25" si="904">IF(BK25&lt;=79%,0,IF(BK25&lt;=84%,1,IF(BK25&lt;=89%,2,IF(BK25&lt;=94%,3,IF(BK25&lt;=99%,4,IF(BK25&lt;=100%,5,"Ошибка ввода"))))))</f>
        <v>5</v>
      </c>
      <c r="BM25" s="33">
        <f t="shared" ref="BM25" si="905">BL25/$E$25</f>
        <v>1</v>
      </c>
      <c r="BN25" s="34">
        <v>1</v>
      </c>
      <c r="BO25" s="14">
        <f t="shared" ref="BO25" si="906">IF(BN25&lt;=79%,0,IF(BN25&lt;=84%,1,IF(BN25&lt;=89%,2,IF(BN25&lt;=94%,3,IF(BN25&lt;=99%,4,IF(BN25&lt;=100%,5,"Ошибка ввода"))))))</f>
        <v>5</v>
      </c>
      <c r="BP25" s="33">
        <f t="shared" ref="BP25" si="907">BO25/$E$25</f>
        <v>1</v>
      </c>
      <c r="BQ25" s="34">
        <v>1</v>
      </c>
      <c r="BR25" s="14">
        <f t="shared" ref="BR25" si="908">IF(BQ25&lt;=79%,0,IF(BQ25&lt;=84%,1,IF(BQ25&lt;=89%,2,IF(BQ25&lt;=94%,3,IF(BQ25&lt;=99%,4,IF(BQ25&lt;=100%,5,"Ошибка ввода"))))))</f>
        <v>5</v>
      </c>
      <c r="BS25" s="33">
        <f t="shared" ref="BS25" si="909">BR25/$E$25</f>
        <v>1</v>
      </c>
      <c r="BT25" s="34">
        <v>1</v>
      </c>
      <c r="BU25" s="14">
        <f t="shared" ref="BU25" si="910">IF(BT25&lt;=79%,0,IF(BT25&lt;=84%,1,IF(BT25&lt;=89%,2,IF(BT25&lt;=94%,3,IF(BT25&lt;=99%,4,IF(BT25&lt;=100%,5,"Ошибка ввода"))))))</f>
        <v>5</v>
      </c>
      <c r="BV25" s="33">
        <f t="shared" ref="BV25" si="911">BU25/$E$25</f>
        <v>1</v>
      </c>
      <c r="BW25" s="34">
        <v>1</v>
      </c>
      <c r="BX25" s="14">
        <f t="shared" ref="BX25" si="912">IF(BW25&lt;=79%,0,IF(BW25&lt;=84%,1,IF(BW25&lt;=89%,2,IF(BW25&lt;=94%,3,IF(BW25&lt;=99%,4,IF(BW25&lt;=100%,5,"Ошибка ввода"))))))</f>
        <v>5</v>
      </c>
      <c r="BY25" s="33">
        <f t="shared" ref="BY25" si="913">BX25/$E$25</f>
        <v>1</v>
      </c>
      <c r="BZ25" s="34">
        <v>1</v>
      </c>
      <c r="CA25" s="14">
        <f t="shared" ref="CA25" si="914">IF(BZ25&lt;=79%,0,IF(BZ25&lt;=84%,1,IF(BZ25&lt;=89%,2,IF(BZ25&lt;=94%,3,IF(BZ25&lt;=99%,4,IF(BZ25&lt;=100%,5,"Ошибка ввода"))))))</f>
        <v>5</v>
      </c>
      <c r="CB25" s="33">
        <f t="shared" ref="CB25" si="915">CA25/$E$25</f>
        <v>1</v>
      </c>
      <c r="CC25" s="34">
        <v>1</v>
      </c>
      <c r="CD25" s="14">
        <f t="shared" ref="CD25" si="916">IF(CC25&lt;=79%,0,IF(CC25&lt;=84%,1,IF(CC25&lt;=89%,2,IF(CC25&lt;=94%,3,IF(CC25&lt;=99%,4,IF(CC25&lt;=100%,5,"Ошибка ввода"))))))</f>
        <v>5</v>
      </c>
      <c r="CE25" s="33">
        <f t="shared" ref="CE25" si="917">CD25/$E$25</f>
        <v>1</v>
      </c>
      <c r="CF25" s="34">
        <v>1</v>
      </c>
      <c r="CG25" s="14">
        <f t="shared" ref="CG25" si="918">IF(CF25&lt;=79%,0,IF(CF25&lt;=84%,1,IF(CF25&lt;=89%,2,IF(CF25&lt;=94%,3,IF(CF25&lt;=99%,4,IF(CF25&lt;=100%,5,"Ошибка ввода"))))))</f>
        <v>5</v>
      </c>
      <c r="CH25" s="33">
        <f t="shared" ref="CH25" si="919">CG25/$E$25</f>
        <v>1</v>
      </c>
      <c r="CI25" s="34">
        <v>1</v>
      </c>
      <c r="CJ25" s="14">
        <f t="shared" ref="CJ25" si="920">IF(CI25&lt;=79%,0,IF(CI25&lt;=84%,1,IF(CI25&lt;=89%,2,IF(CI25&lt;=94%,3,IF(CI25&lt;=99%,4,IF(CI25&lt;=100%,5,"Ошибка ввода"))))))</f>
        <v>5</v>
      </c>
      <c r="CK25" s="33">
        <f t="shared" ref="CK25" si="921">CJ25/$E$25</f>
        <v>1</v>
      </c>
      <c r="CL25" s="34">
        <v>1</v>
      </c>
      <c r="CM25" s="14">
        <f t="shared" ref="CM25" si="922">IF(CL25&lt;=79%,0,IF(CL25&lt;=84%,1,IF(CL25&lt;=89%,2,IF(CL25&lt;=94%,3,IF(CL25&lt;=99%,4,IF(CL25&lt;=100%,5,"Ошибка ввода"))))))</f>
        <v>5</v>
      </c>
      <c r="CN25" s="33">
        <f t="shared" ref="CN25" si="923">CM25/$E$25</f>
        <v>1</v>
      </c>
      <c r="CO25" s="34">
        <v>1</v>
      </c>
      <c r="CP25" s="14">
        <f t="shared" ref="CP25" si="924">IF(CO25&lt;=79%,0,IF(CO25&lt;=84%,1,IF(CO25&lt;=89%,2,IF(CO25&lt;=94%,3,IF(CO25&lt;=99%,4,IF(CO25&lt;=100%,5,"Ошибка ввода"))))))</f>
        <v>5</v>
      </c>
      <c r="CQ25" s="33">
        <f t="shared" ref="CQ25" si="925">CP25/$E$25</f>
        <v>1</v>
      </c>
      <c r="CR25" s="34">
        <v>1</v>
      </c>
      <c r="CS25" s="14">
        <f t="shared" ref="CS25" si="926">IF(CR25&lt;=79%,0,IF(CR25&lt;=84%,1,IF(CR25&lt;=89%,2,IF(CR25&lt;=94%,3,IF(CR25&lt;=99%,4,IF(CR25&lt;=100%,5,"Ошибка ввода"))))))</f>
        <v>5</v>
      </c>
      <c r="CT25" s="33">
        <f t="shared" ref="CT25" si="927">CS25/$E$25</f>
        <v>1</v>
      </c>
      <c r="CU25" s="34">
        <v>1</v>
      </c>
      <c r="CV25" s="14">
        <f t="shared" ref="CV25" si="928">IF(CU25&lt;=79%,0,IF(CU25&lt;=84%,1,IF(CU25&lt;=89%,2,IF(CU25&lt;=94%,3,IF(CU25&lt;=99%,4,IF(CU25&lt;=100%,5,"Ошибка ввода"))))))</f>
        <v>5</v>
      </c>
      <c r="CW25" s="33">
        <f t="shared" ref="CW25" si="929">CV25/$E$25</f>
        <v>1</v>
      </c>
    </row>
    <row r="26" spans="1:101" ht="35.1" customHeight="1" x14ac:dyDescent="0.25">
      <c r="A26" s="14" t="s">
        <v>108</v>
      </c>
      <c r="B26" s="17" t="s">
        <v>37</v>
      </c>
      <c r="C26" s="14" t="s">
        <v>38</v>
      </c>
      <c r="D26" s="15" t="s">
        <v>80</v>
      </c>
      <c r="E26" s="25">
        <v>1</v>
      </c>
      <c r="F26" s="36">
        <v>1</v>
      </c>
      <c r="G26" s="14">
        <f>IF(F26=0,0,IF(F26=1,1,"Ошибка ввода"))</f>
        <v>1</v>
      </c>
      <c r="H26" s="33">
        <f>G26/$E$26</f>
        <v>1</v>
      </c>
      <c r="I26" s="36">
        <v>1</v>
      </c>
      <c r="J26" s="14">
        <f t="shared" ref="J26" si="930">IF(I26=0,0,IF(I26=1,1,"Ошибка ввода"))</f>
        <v>1</v>
      </c>
      <c r="K26" s="33">
        <f>J26/$E$26</f>
        <v>1</v>
      </c>
      <c r="L26" s="36">
        <v>1</v>
      </c>
      <c r="M26" s="14">
        <f t="shared" ref="M26" si="931">IF(L26=0,0,IF(L26=1,1,"Ошибка ввода"))</f>
        <v>1</v>
      </c>
      <c r="N26" s="33">
        <f t="shared" ref="N26" si="932">M26/$E$26</f>
        <v>1</v>
      </c>
      <c r="O26" s="36">
        <v>1</v>
      </c>
      <c r="P26" s="14">
        <f t="shared" ref="P26" si="933">IF(O26=0,0,IF(O26=1,1,"Ошибка ввода"))</f>
        <v>1</v>
      </c>
      <c r="Q26" s="33">
        <f t="shared" ref="Q26" si="934">P26/$E$26</f>
        <v>1</v>
      </c>
      <c r="R26" s="36">
        <v>1</v>
      </c>
      <c r="S26" s="14">
        <f t="shared" ref="S26" si="935">IF(R26=0,0,IF(R26=1,1,"Ошибка ввода"))</f>
        <v>1</v>
      </c>
      <c r="T26" s="33">
        <f t="shared" ref="T26" si="936">S26/$E$26</f>
        <v>1</v>
      </c>
      <c r="U26" s="36">
        <v>1</v>
      </c>
      <c r="V26" s="14">
        <f t="shared" ref="V26" si="937">IF(U26=0,0,IF(U26=1,1,"Ошибка ввода"))</f>
        <v>1</v>
      </c>
      <c r="W26" s="33">
        <f t="shared" ref="W26" si="938">V26/$E$26</f>
        <v>1</v>
      </c>
      <c r="X26" s="36">
        <v>1</v>
      </c>
      <c r="Y26" s="14">
        <f t="shared" ref="Y26" si="939">IF(X26=0,0,IF(X26=1,1,"Ошибка ввода"))</f>
        <v>1</v>
      </c>
      <c r="Z26" s="33">
        <f t="shared" ref="Z26" si="940">Y26/$E$26</f>
        <v>1</v>
      </c>
      <c r="AA26" s="36">
        <v>1</v>
      </c>
      <c r="AB26" s="14">
        <f t="shared" ref="AB26" si="941">IF(AA26=0,0,IF(AA26=1,1,"Ошибка ввода"))</f>
        <v>1</v>
      </c>
      <c r="AC26" s="33">
        <f t="shared" ref="AC26" si="942">AB26/$E$26</f>
        <v>1</v>
      </c>
      <c r="AD26" s="36">
        <v>1</v>
      </c>
      <c r="AE26" s="14">
        <f t="shared" ref="AE26" si="943">IF(AD26=0,0,IF(AD26=1,1,"Ошибка ввода"))</f>
        <v>1</v>
      </c>
      <c r="AF26" s="33">
        <f t="shared" ref="AF26" si="944">AE26/$E$26</f>
        <v>1</v>
      </c>
      <c r="AG26" s="36">
        <v>1</v>
      </c>
      <c r="AH26" s="14">
        <f t="shared" ref="AH26" si="945">IF(AG26=0,0,IF(AG26=1,1,"Ошибка ввода"))</f>
        <v>1</v>
      </c>
      <c r="AI26" s="33">
        <f t="shared" ref="AI26" si="946">AH26/$E$26</f>
        <v>1</v>
      </c>
      <c r="AJ26" s="36">
        <v>1</v>
      </c>
      <c r="AK26" s="14">
        <f t="shared" ref="AK26" si="947">IF(AJ26=0,0,IF(AJ26=1,1,"Ошибка ввода"))</f>
        <v>1</v>
      </c>
      <c r="AL26" s="33">
        <f t="shared" ref="AL26" si="948">AK26/$E$26</f>
        <v>1</v>
      </c>
      <c r="AM26" s="36">
        <v>1</v>
      </c>
      <c r="AN26" s="14">
        <f t="shared" ref="AN26" si="949">IF(AM26=0,0,IF(AM26=1,1,"Ошибка ввода"))</f>
        <v>1</v>
      </c>
      <c r="AO26" s="33">
        <f t="shared" ref="AO26" si="950">AN26/$E$26</f>
        <v>1</v>
      </c>
      <c r="AP26" s="36">
        <v>1</v>
      </c>
      <c r="AQ26" s="14">
        <f t="shared" ref="AQ26" si="951">IF(AP26=0,0,IF(AP26=1,1,"Ошибка ввода"))</f>
        <v>1</v>
      </c>
      <c r="AR26" s="33">
        <f t="shared" ref="AR26" si="952">AQ26/$E$26</f>
        <v>1</v>
      </c>
      <c r="AS26" s="36">
        <v>1</v>
      </c>
      <c r="AT26" s="14">
        <f t="shared" ref="AT26" si="953">IF(AS26=0,0,IF(AS26=1,1,"Ошибка ввода"))</f>
        <v>1</v>
      </c>
      <c r="AU26" s="33">
        <f t="shared" ref="AU26" si="954">AT26/$E$26</f>
        <v>1</v>
      </c>
      <c r="AV26" s="36">
        <v>1</v>
      </c>
      <c r="AW26" s="14">
        <f t="shared" ref="AW26" si="955">IF(AV26=0,0,IF(AV26=1,1,"Ошибка ввода"))</f>
        <v>1</v>
      </c>
      <c r="AX26" s="33">
        <f t="shared" ref="AX26" si="956">AW26/$E$26</f>
        <v>1</v>
      </c>
      <c r="AY26" s="36">
        <v>1</v>
      </c>
      <c r="AZ26" s="14">
        <f t="shared" ref="AZ26" si="957">IF(AY26=0,0,IF(AY26=1,1,"Ошибка ввода"))</f>
        <v>1</v>
      </c>
      <c r="BA26" s="33">
        <f t="shared" ref="BA26" si="958">AZ26/$E$26</f>
        <v>1</v>
      </c>
      <c r="BB26" s="36">
        <v>1</v>
      </c>
      <c r="BC26" s="14">
        <f t="shared" ref="BC26" si="959">IF(BB26=0,0,IF(BB26=1,1,"Ошибка ввода"))</f>
        <v>1</v>
      </c>
      <c r="BD26" s="33">
        <f t="shared" ref="BD26" si="960">BC26/$E$26</f>
        <v>1</v>
      </c>
      <c r="BE26" s="36">
        <v>1</v>
      </c>
      <c r="BF26" s="14">
        <f t="shared" ref="BF26" si="961">IF(BE26=0,0,IF(BE26=1,1,"Ошибка ввода"))</f>
        <v>1</v>
      </c>
      <c r="BG26" s="33">
        <f t="shared" ref="BG26" si="962">BF26/$E$26</f>
        <v>1</v>
      </c>
      <c r="BH26" s="36">
        <v>1</v>
      </c>
      <c r="BI26" s="14">
        <f t="shared" ref="BI26" si="963">IF(BH26=0,0,IF(BH26=1,1,"Ошибка ввода"))</f>
        <v>1</v>
      </c>
      <c r="BJ26" s="33">
        <f t="shared" ref="BJ26" si="964">BI26/$E$26</f>
        <v>1</v>
      </c>
      <c r="BK26" s="36">
        <v>1</v>
      </c>
      <c r="BL26" s="14">
        <f t="shared" ref="BL26" si="965">IF(BK26=0,0,IF(BK26=1,1,"Ошибка ввода"))</f>
        <v>1</v>
      </c>
      <c r="BM26" s="33">
        <f t="shared" ref="BM26" si="966">BL26/$E$26</f>
        <v>1</v>
      </c>
      <c r="BN26" s="36">
        <v>1</v>
      </c>
      <c r="BO26" s="14">
        <f t="shared" ref="BO26" si="967">IF(BN26=0,0,IF(BN26=1,1,"Ошибка ввода"))</f>
        <v>1</v>
      </c>
      <c r="BP26" s="33">
        <f t="shared" ref="BP26" si="968">BO26/$E$26</f>
        <v>1</v>
      </c>
      <c r="BQ26" s="36">
        <v>1</v>
      </c>
      <c r="BR26" s="14">
        <f t="shared" ref="BR26" si="969">IF(BQ26=0,0,IF(BQ26=1,1,"Ошибка ввода"))</f>
        <v>1</v>
      </c>
      <c r="BS26" s="33">
        <f t="shared" ref="BS26" si="970">BR26/$E$26</f>
        <v>1</v>
      </c>
      <c r="BT26" s="36">
        <v>1</v>
      </c>
      <c r="BU26" s="14">
        <f t="shared" ref="BU26" si="971">IF(BT26=0,0,IF(BT26=1,1,"Ошибка ввода"))</f>
        <v>1</v>
      </c>
      <c r="BV26" s="33">
        <f t="shared" ref="BV26" si="972">BU26/$E$26</f>
        <v>1</v>
      </c>
      <c r="BW26" s="36">
        <v>1</v>
      </c>
      <c r="BX26" s="14">
        <f t="shared" ref="BX26" si="973">IF(BW26=0,0,IF(BW26=1,1,"Ошибка ввода"))</f>
        <v>1</v>
      </c>
      <c r="BY26" s="33">
        <f t="shared" ref="BY26" si="974">BX26/$E$26</f>
        <v>1</v>
      </c>
      <c r="BZ26" s="36">
        <v>1</v>
      </c>
      <c r="CA26" s="14">
        <f t="shared" ref="CA26" si="975">IF(BZ26=0,0,IF(BZ26=1,1,"Ошибка ввода"))</f>
        <v>1</v>
      </c>
      <c r="CB26" s="33">
        <f t="shared" ref="CB26" si="976">CA26/$E$26</f>
        <v>1</v>
      </c>
      <c r="CC26" s="36">
        <v>1</v>
      </c>
      <c r="CD26" s="14">
        <f t="shared" ref="CD26" si="977">IF(CC26=0,0,IF(CC26=1,1,"Ошибка ввода"))</f>
        <v>1</v>
      </c>
      <c r="CE26" s="33">
        <f t="shared" ref="CE26" si="978">CD26/$E$26</f>
        <v>1</v>
      </c>
      <c r="CF26" s="36">
        <v>1</v>
      </c>
      <c r="CG26" s="14">
        <f t="shared" ref="CG26" si="979">IF(CF26=0,0,IF(CF26=1,1,"Ошибка ввода"))</f>
        <v>1</v>
      </c>
      <c r="CH26" s="33">
        <f t="shared" ref="CH26" si="980">CG26/$E$26</f>
        <v>1</v>
      </c>
      <c r="CI26" s="36">
        <v>1</v>
      </c>
      <c r="CJ26" s="14">
        <f t="shared" ref="CJ26" si="981">IF(CI26=0,0,IF(CI26=1,1,"Ошибка ввода"))</f>
        <v>1</v>
      </c>
      <c r="CK26" s="33">
        <f t="shared" ref="CK26" si="982">CJ26/$E$26</f>
        <v>1</v>
      </c>
      <c r="CL26" s="36">
        <v>1</v>
      </c>
      <c r="CM26" s="14">
        <f t="shared" ref="CM26" si="983">IF(CL26=0,0,IF(CL26=1,1,"Ошибка ввода"))</f>
        <v>1</v>
      </c>
      <c r="CN26" s="33">
        <f t="shared" ref="CN26" si="984">CM26/$E$26</f>
        <v>1</v>
      </c>
      <c r="CO26" s="36">
        <v>1</v>
      </c>
      <c r="CP26" s="14">
        <f t="shared" ref="CP26" si="985">IF(CO26=0,0,IF(CO26=1,1,"Ошибка ввода"))</f>
        <v>1</v>
      </c>
      <c r="CQ26" s="33">
        <f t="shared" ref="CQ26" si="986">CP26/$E$26</f>
        <v>1</v>
      </c>
      <c r="CR26" s="36">
        <v>1</v>
      </c>
      <c r="CS26" s="14">
        <f t="shared" ref="CS26" si="987">IF(CR26=0,0,IF(CR26=1,1,"Ошибка ввода"))</f>
        <v>1</v>
      </c>
      <c r="CT26" s="33">
        <f t="shared" ref="CT26" si="988">CS26/$E$26</f>
        <v>1</v>
      </c>
      <c r="CU26" s="36">
        <v>1</v>
      </c>
      <c r="CV26" s="14">
        <f t="shared" ref="CV26" si="989">IF(CU26=0,0,IF(CU26=1,1,"Ошибка ввода"))</f>
        <v>1</v>
      </c>
      <c r="CW26" s="33">
        <f t="shared" ref="CW26" si="990">CV26/$E$26</f>
        <v>1</v>
      </c>
    </row>
    <row r="27" spans="1:101" ht="22.5" customHeight="1" x14ac:dyDescent="0.25">
      <c r="A27" s="12">
        <v>5</v>
      </c>
      <c r="B27" s="13" t="s">
        <v>40</v>
      </c>
      <c r="C27" s="12" t="s">
        <v>28</v>
      </c>
      <c r="D27" s="12" t="s">
        <v>28</v>
      </c>
      <c r="E27" s="24">
        <f>SUM(E28:E30)</f>
        <v>9</v>
      </c>
      <c r="F27" s="30" t="s">
        <v>28</v>
      </c>
      <c r="G27" s="12">
        <f>SUM(G28:G30)</f>
        <v>7</v>
      </c>
      <c r="H27" s="31">
        <f>G27/$E$27</f>
        <v>0.77777777777777779</v>
      </c>
      <c r="I27" s="30" t="s">
        <v>28</v>
      </c>
      <c r="J27" s="12">
        <f t="shared" ref="J27" si="991">SUM(J28:J30)</f>
        <v>3</v>
      </c>
      <c r="K27" s="31">
        <f t="shared" ref="K27" si="992">J27/$E$27</f>
        <v>0.33333333333333331</v>
      </c>
      <c r="L27" s="30" t="s">
        <v>28</v>
      </c>
      <c r="M27" s="12">
        <f t="shared" ref="M27" si="993">SUM(M28:M30)</f>
        <v>4</v>
      </c>
      <c r="N27" s="31">
        <f t="shared" ref="N27" si="994">M27/$E$27</f>
        <v>0.44444444444444442</v>
      </c>
      <c r="O27" s="30" t="s">
        <v>28</v>
      </c>
      <c r="P27" s="12">
        <f t="shared" ref="P27" si="995">SUM(P28:P30)</f>
        <v>5</v>
      </c>
      <c r="Q27" s="31">
        <f t="shared" ref="Q27" si="996">P27/$E$27</f>
        <v>0.55555555555555558</v>
      </c>
      <c r="R27" s="30" t="s">
        <v>28</v>
      </c>
      <c r="S27" s="12">
        <f t="shared" ref="S27" si="997">SUM(S28:S30)</f>
        <v>6</v>
      </c>
      <c r="T27" s="31">
        <f t="shared" ref="T27" si="998">S27/$E$27</f>
        <v>0.66666666666666663</v>
      </c>
      <c r="U27" s="30" t="s">
        <v>28</v>
      </c>
      <c r="V27" s="12">
        <f t="shared" ref="V27" si="999">SUM(V28:V30)</f>
        <v>5</v>
      </c>
      <c r="W27" s="31">
        <f t="shared" ref="W27" si="1000">V27/$E$27</f>
        <v>0.55555555555555558</v>
      </c>
      <c r="X27" s="30" t="s">
        <v>28</v>
      </c>
      <c r="Y27" s="12">
        <f t="shared" ref="Y27" si="1001">SUM(Y28:Y30)</f>
        <v>7</v>
      </c>
      <c r="Z27" s="31">
        <f t="shared" ref="Z27" si="1002">Y27/$E$27</f>
        <v>0.77777777777777779</v>
      </c>
      <c r="AA27" s="30" t="s">
        <v>28</v>
      </c>
      <c r="AB27" s="12">
        <f t="shared" ref="AB27" si="1003">SUM(AB28:AB30)</f>
        <v>2</v>
      </c>
      <c r="AC27" s="31">
        <f t="shared" ref="AC27" si="1004">AB27/$E$27</f>
        <v>0.22222222222222221</v>
      </c>
      <c r="AD27" s="30" t="s">
        <v>28</v>
      </c>
      <c r="AE27" s="12">
        <f t="shared" ref="AE27" si="1005">SUM(AE28:AE30)</f>
        <v>7</v>
      </c>
      <c r="AF27" s="31">
        <f t="shared" ref="AF27" si="1006">AE27/$E$27</f>
        <v>0.77777777777777779</v>
      </c>
      <c r="AG27" s="30" t="s">
        <v>28</v>
      </c>
      <c r="AH27" s="12">
        <f t="shared" ref="AH27" si="1007">SUM(AH28:AH30)</f>
        <v>5</v>
      </c>
      <c r="AI27" s="31">
        <f t="shared" ref="AI27" si="1008">AH27/$E$27</f>
        <v>0.55555555555555558</v>
      </c>
      <c r="AJ27" s="30" t="s">
        <v>28</v>
      </c>
      <c r="AK27" s="12">
        <f t="shared" ref="AK27" si="1009">SUM(AK28:AK30)</f>
        <v>3</v>
      </c>
      <c r="AL27" s="31">
        <f t="shared" ref="AL27" si="1010">AK27/$E$27</f>
        <v>0.33333333333333331</v>
      </c>
      <c r="AM27" s="30" t="s">
        <v>28</v>
      </c>
      <c r="AN27" s="12">
        <f t="shared" ref="AN27" si="1011">SUM(AN28:AN30)</f>
        <v>7</v>
      </c>
      <c r="AO27" s="31">
        <f t="shared" ref="AO27" si="1012">AN27/$E$27</f>
        <v>0.77777777777777779</v>
      </c>
      <c r="AP27" s="30" t="s">
        <v>28</v>
      </c>
      <c r="AQ27" s="12">
        <f t="shared" ref="AQ27" si="1013">SUM(AQ28:AQ30)</f>
        <v>7</v>
      </c>
      <c r="AR27" s="31">
        <f t="shared" ref="AR27" si="1014">AQ27/$E$27</f>
        <v>0.77777777777777779</v>
      </c>
      <c r="AS27" s="30" t="s">
        <v>28</v>
      </c>
      <c r="AT27" s="12">
        <f t="shared" ref="AT27" si="1015">SUM(AT28:AT30)</f>
        <v>7</v>
      </c>
      <c r="AU27" s="31">
        <f t="shared" ref="AU27" si="1016">AT27/$E$27</f>
        <v>0.77777777777777779</v>
      </c>
      <c r="AV27" s="30" t="s">
        <v>28</v>
      </c>
      <c r="AW27" s="12">
        <f t="shared" ref="AW27" si="1017">SUM(AW28:AW30)</f>
        <v>7</v>
      </c>
      <c r="AX27" s="31">
        <f t="shared" ref="AX27" si="1018">AW27/$E$27</f>
        <v>0.77777777777777779</v>
      </c>
      <c r="AY27" s="30" t="s">
        <v>28</v>
      </c>
      <c r="AZ27" s="12">
        <f t="shared" ref="AZ27" si="1019">SUM(AZ28:AZ30)</f>
        <v>5</v>
      </c>
      <c r="BA27" s="31">
        <f t="shared" ref="BA27" si="1020">AZ27/$E$27</f>
        <v>0.55555555555555558</v>
      </c>
      <c r="BB27" s="30" t="s">
        <v>28</v>
      </c>
      <c r="BC27" s="12">
        <f t="shared" ref="BC27" si="1021">SUM(BC28:BC30)</f>
        <v>6</v>
      </c>
      <c r="BD27" s="31">
        <f t="shared" ref="BD27" si="1022">BC27/$E$27</f>
        <v>0.66666666666666663</v>
      </c>
      <c r="BE27" s="30" t="s">
        <v>28</v>
      </c>
      <c r="BF27" s="12">
        <f t="shared" ref="BF27" si="1023">SUM(BF28:BF30)</f>
        <v>5</v>
      </c>
      <c r="BG27" s="31">
        <f t="shared" ref="BG27" si="1024">BF27/$E$27</f>
        <v>0.55555555555555558</v>
      </c>
      <c r="BH27" s="30" t="s">
        <v>28</v>
      </c>
      <c r="BI27" s="12">
        <f t="shared" ref="BI27" si="1025">SUM(BI28:BI30)</f>
        <v>8</v>
      </c>
      <c r="BJ27" s="31">
        <f t="shared" ref="BJ27" si="1026">BI27/$E$27</f>
        <v>0.88888888888888884</v>
      </c>
      <c r="BK27" s="30" t="s">
        <v>28</v>
      </c>
      <c r="BL27" s="12">
        <f t="shared" ref="BL27" si="1027">SUM(BL28:BL30)</f>
        <v>2</v>
      </c>
      <c r="BM27" s="31">
        <f t="shared" ref="BM27" si="1028">BL27/$E$27</f>
        <v>0.22222222222222221</v>
      </c>
      <c r="BN27" s="30" t="s">
        <v>28</v>
      </c>
      <c r="BO27" s="12">
        <f t="shared" ref="BO27" si="1029">SUM(BO28:BO30)</f>
        <v>6</v>
      </c>
      <c r="BP27" s="31">
        <f t="shared" ref="BP27" si="1030">BO27/$E$27</f>
        <v>0.66666666666666663</v>
      </c>
      <c r="BQ27" s="30" t="s">
        <v>28</v>
      </c>
      <c r="BR27" s="12">
        <f t="shared" ref="BR27" si="1031">SUM(BR28:BR30)</f>
        <v>8</v>
      </c>
      <c r="BS27" s="31">
        <f t="shared" ref="BS27" si="1032">BR27/$E$27</f>
        <v>0.88888888888888884</v>
      </c>
      <c r="BT27" s="30" t="s">
        <v>28</v>
      </c>
      <c r="BU27" s="12">
        <f t="shared" ref="BU27" si="1033">SUM(BU28:BU30)</f>
        <v>4</v>
      </c>
      <c r="BV27" s="31">
        <f t="shared" ref="BV27" si="1034">BU27/$E$27</f>
        <v>0.44444444444444442</v>
      </c>
      <c r="BW27" s="30" t="s">
        <v>28</v>
      </c>
      <c r="BX27" s="12">
        <f t="shared" ref="BX27" si="1035">SUM(BX28:BX30)</f>
        <v>3</v>
      </c>
      <c r="BY27" s="31">
        <f t="shared" ref="BY27" si="1036">BX27/$E$27</f>
        <v>0.33333333333333331</v>
      </c>
      <c r="BZ27" s="30" t="s">
        <v>28</v>
      </c>
      <c r="CA27" s="12">
        <f t="shared" ref="CA27" si="1037">SUM(CA28:CA30)</f>
        <v>5</v>
      </c>
      <c r="CB27" s="31">
        <f t="shared" ref="CB27" si="1038">CA27/$E$27</f>
        <v>0.55555555555555558</v>
      </c>
      <c r="CC27" s="30" t="s">
        <v>28</v>
      </c>
      <c r="CD27" s="12">
        <f t="shared" ref="CD27" si="1039">SUM(CD28:CD30)</f>
        <v>7</v>
      </c>
      <c r="CE27" s="31">
        <f t="shared" ref="CE27" si="1040">CD27/$E$27</f>
        <v>0.77777777777777779</v>
      </c>
      <c r="CF27" s="30" t="s">
        <v>28</v>
      </c>
      <c r="CG27" s="12">
        <f t="shared" ref="CG27" si="1041">SUM(CG28:CG30)</f>
        <v>8</v>
      </c>
      <c r="CH27" s="31">
        <f t="shared" ref="CH27" si="1042">CG27/$E$27</f>
        <v>0.88888888888888884</v>
      </c>
      <c r="CI27" s="30" t="s">
        <v>28</v>
      </c>
      <c r="CJ27" s="12">
        <f t="shared" ref="CJ27" si="1043">SUM(CJ28:CJ30)</f>
        <v>5</v>
      </c>
      <c r="CK27" s="31">
        <f t="shared" ref="CK27" si="1044">CJ27/$E$27</f>
        <v>0.55555555555555558</v>
      </c>
      <c r="CL27" s="30" t="s">
        <v>28</v>
      </c>
      <c r="CM27" s="12">
        <f t="shared" ref="CM27" si="1045">SUM(CM28:CM30)</f>
        <v>5</v>
      </c>
      <c r="CN27" s="31">
        <f t="shared" ref="CN27" si="1046">CM27/$E$27</f>
        <v>0.55555555555555558</v>
      </c>
      <c r="CO27" s="30" t="s">
        <v>28</v>
      </c>
      <c r="CP27" s="12">
        <f t="shared" ref="CP27" si="1047">SUM(CP28:CP30)</f>
        <v>6</v>
      </c>
      <c r="CQ27" s="31">
        <f t="shared" ref="CQ27" si="1048">CP27/$E$27</f>
        <v>0.66666666666666663</v>
      </c>
      <c r="CR27" s="30" t="s">
        <v>28</v>
      </c>
      <c r="CS27" s="12">
        <f t="shared" ref="CS27" si="1049">SUM(CS28:CS30)</f>
        <v>6</v>
      </c>
      <c r="CT27" s="31">
        <f t="shared" ref="CT27" si="1050">CS27/$E$27</f>
        <v>0.66666666666666663</v>
      </c>
      <c r="CU27" s="30" t="s">
        <v>28</v>
      </c>
      <c r="CV27" s="12">
        <f t="shared" ref="CV27" si="1051">SUM(CV28:CV30)</f>
        <v>7</v>
      </c>
      <c r="CW27" s="31">
        <f t="shared" ref="CW27" si="1052">CV27/$E$27</f>
        <v>0.77777777777777779</v>
      </c>
    </row>
    <row r="28" spans="1:101" ht="39" customHeight="1" x14ac:dyDescent="0.25">
      <c r="A28" s="14" t="s">
        <v>111</v>
      </c>
      <c r="B28" s="15" t="s">
        <v>41</v>
      </c>
      <c r="C28" s="14" t="s">
        <v>110</v>
      </c>
      <c r="D28" s="15" t="s">
        <v>109</v>
      </c>
      <c r="E28" s="25">
        <v>5</v>
      </c>
      <c r="F28" s="42">
        <v>0.875</v>
      </c>
      <c r="G28" s="14">
        <f>IF(F28&lt;=59%,0,IF(F28&lt;=69%,1,IF(F28&lt;=79%,2,IF(F28&lt;=89%,3,IF(F28&lt;=99%,4,IF(F28&lt;=100%,5,"Ошибка ввода"))))))</f>
        <v>3</v>
      </c>
      <c r="H28" s="33">
        <f>G28/$E$28</f>
        <v>0.6</v>
      </c>
      <c r="I28" s="42">
        <v>0.5</v>
      </c>
      <c r="J28" s="14">
        <f t="shared" ref="J28" si="1053">IF(I28&lt;=59%,0,IF(I28&lt;=69%,1,IF(I28&lt;=79%,2,IF(I28&lt;=89%,3,IF(I28&lt;=99%,4,IF(I28&lt;=100%,5,"Ошибка ввода"))))))</f>
        <v>0</v>
      </c>
      <c r="K28" s="33">
        <f t="shared" ref="K28" si="1054">J28/$E$28</f>
        <v>0</v>
      </c>
      <c r="L28" s="42">
        <v>0.625</v>
      </c>
      <c r="M28" s="14">
        <f t="shared" ref="M28" si="1055">IF(L28&lt;=59%,0,IF(L28&lt;=69%,1,IF(L28&lt;=79%,2,IF(L28&lt;=89%,3,IF(L28&lt;=99%,4,IF(L28&lt;=100%,5,"Ошибка ввода"))))))</f>
        <v>1</v>
      </c>
      <c r="N28" s="33">
        <f t="shared" ref="N28" si="1056">M28/$E$28</f>
        <v>0.2</v>
      </c>
      <c r="O28" s="42">
        <v>0.68799999999999994</v>
      </c>
      <c r="P28" s="14">
        <f t="shared" ref="P28" si="1057">IF(O28&lt;=59%,0,IF(O28&lt;=69%,1,IF(O28&lt;=79%,2,IF(O28&lt;=89%,3,IF(O28&lt;=99%,4,IF(O28&lt;=100%,5,"Ошибка ввода"))))))</f>
        <v>1</v>
      </c>
      <c r="Q28" s="33">
        <f t="shared" ref="Q28" si="1058">P28/$E$28</f>
        <v>0.2</v>
      </c>
      <c r="R28" s="42">
        <v>0.875</v>
      </c>
      <c r="S28" s="14">
        <f t="shared" ref="S28" si="1059">IF(R28&lt;=59%,0,IF(R28&lt;=69%,1,IF(R28&lt;=79%,2,IF(R28&lt;=89%,3,IF(R28&lt;=99%,4,IF(R28&lt;=100%,5,"Ошибка ввода"))))))</f>
        <v>3</v>
      </c>
      <c r="T28" s="33">
        <f t="shared" ref="T28" si="1060">S28/$E$28</f>
        <v>0.6</v>
      </c>
      <c r="U28" s="42">
        <v>0.68799999999999994</v>
      </c>
      <c r="V28" s="14">
        <f t="shared" ref="V28" si="1061">IF(U28&lt;=59%,0,IF(U28&lt;=69%,1,IF(U28&lt;=79%,2,IF(U28&lt;=89%,3,IF(U28&lt;=99%,4,IF(U28&lt;=100%,5,"Ошибка ввода"))))))</f>
        <v>1</v>
      </c>
      <c r="W28" s="33">
        <f t="shared" ref="W28" si="1062">V28/$E$28</f>
        <v>0.2</v>
      </c>
      <c r="X28" s="42">
        <v>0.875</v>
      </c>
      <c r="Y28" s="14">
        <f t="shared" ref="Y28" si="1063">IF(X28&lt;=59%,0,IF(X28&lt;=69%,1,IF(X28&lt;=79%,2,IF(X28&lt;=89%,3,IF(X28&lt;=99%,4,IF(X28&lt;=100%,5,"Ошибка ввода"))))))</f>
        <v>3</v>
      </c>
      <c r="Z28" s="33">
        <f t="shared" ref="Z28" si="1064">Y28/$E$28</f>
        <v>0.6</v>
      </c>
      <c r="AA28" s="42">
        <v>0.68799999999999994</v>
      </c>
      <c r="AB28" s="14">
        <f t="shared" ref="AB28" si="1065">IF(AA28&lt;=59%,0,IF(AA28&lt;=69%,1,IF(AA28&lt;=79%,2,IF(AA28&lt;=89%,3,IF(AA28&lt;=99%,4,IF(AA28&lt;=100%,5,"Ошибка ввода"))))))</f>
        <v>1</v>
      </c>
      <c r="AC28" s="33">
        <f t="shared" ref="AC28" si="1066">AB28/$E$28</f>
        <v>0.2</v>
      </c>
      <c r="AD28" s="42">
        <v>0.875</v>
      </c>
      <c r="AE28" s="14">
        <f t="shared" ref="AE28" si="1067">IF(AD28&lt;=59%,0,IF(AD28&lt;=69%,1,IF(AD28&lt;=79%,2,IF(AD28&lt;=89%,3,IF(AD28&lt;=99%,4,IF(AD28&lt;=100%,5,"Ошибка ввода"))))))</f>
        <v>3</v>
      </c>
      <c r="AF28" s="33">
        <f t="shared" ref="AF28" si="1068">AE28/$E$28</f>
        <v>0.6</v>
      </c>
      <c r="AG28" s="42">
        <v>0.75</v>
      </c>
      <c r="AH28" s="14">
        <f t="shared" ref="AH28" si="1069">IF(AG28&lt;=59%,0,IF(AG28&lt;=69%,1,IF(AG28&lt;=79%,2,IF(AG28&lt;=89%,3,IF(AG28&lt;=99%,4,IF(AG28&lt;=100%,5,"Ошибка ввода"))))))</f>
        <v>2</v>
      </c>
      <c r="AI28" s="33">
        <f t="shared" ref="AI28" si="1070">AH28/$E$28</f>
        <v>0.4</v>
      </c>
      <c r="AJ28" s="42">
        <v>0.56299999999999994</v>
      </c>
      <c r="AK28" s="14">
        <f t="shared" ref="AK28" si="1071">IF(AJ28&lt;=59%,0,IF(AJ28&lt;=69%,1,IF(AJ28&lt;=79%,2,IF(AJ28&lt;=89%,3,IF(AJ28&lt;=99%,4,IF(AJ28&lt;=100%,5,"Ошибка ввода"))))))</f>
        <v>0</v>
      </c>
      <c r="AL28" s="33">
        <f t="shared" ref="AL28" si="1072">AK28/$E$28</f>
        <v>0</v>
      </c>
      <c r="AM28" s="42">
        <v>0.81299999999999994</v>
      </c>
      <c r="AN28" s="14">
        <f t="shared" ref="AN28" si="1073">IF(AM28&lt;=59%,0,IF(AM28&lt;=69%,1,IF(AM28&lt;=79%,2,IF(AM28&lt;=89%,3,IF(AM28&lt;=99%,4,IF(AM28&lt;=100%,5,"Ошибка ввода"))))))</f>
        <v>3</v>
      </c>
      <c r="AO28" s="33">
        <f t="shared" ref="AO28" si="1074">AN28/$E$28</f>
        <v>0.6</v>
      </c>
      <c r="AP28" s="42">
        <v>0.875</v>
      </c>
      <c r="AQ28" s="14">
        <f t="shared" ref="AQ28" si="1075">IF(AP28&lt;=59%,0,IF(AP28&lt;=69%,1,IF(AP28&lt;=79%,2,IF(AP28&lt;=89%,3,IF(AP28&lt;=99%,4,IF(AP28&lt;=100%,5,"Ошибка ввода"))))))</f>
        <v>3</v>
      </c>
      <c r="AR28" s="33">
        <f t="shared" ref="AR28" si="1076">AQ28/$E$28</f>
        <v>0.6</v>
      </c>
      <c r="AS28" s="42">
        <v>0.81299999999999994</v>
      </c>
      <c r="AT28" s="14">
        <f t="shared" ref="AT28" si="1077">IF(AS28&lt;=59%,0,IF(AS28&lt;=69%,1,IF(AS28&lt;=79%,2,IF(AS28&lt;=89%,3,IF(AS28&lt;=99%,4,IF(AS28&lt;=100%,5,"Ошибка ввода"))))))</f>
        <v>3</v>
      </c>
      <c r="AU28" s="33">
        <f t="shared" ref="AU28" si="1078">AT28/$E$28</f>
        <v>0.6</v>
      </c>
      <c r="AV28" s="42">
        <v>0.81299999999999994</v>
      </c>
      <c r="AW28" s="14">
        <f t="shared" ref="AW28" si="1079">IF(AV28&lt;=59%,0,IF(AV28&lt;=69%,1,IF(AV28&lt;=79%,2,IF(AV28&lt;=89%,3,IF(AV28&lt;=99%,4,IF(AV28&lt;=100%,5,"Ошибка ввода"))))))</f>
        <v>3</v>
      </c>
      <c r="AX28" s="33">
        <f t="shared" ref="AX28" si="1080">AW28/$E$28</f>
        <v>0.6</v>
      </c>
      <c r="AY28" s="42">
        <v>0.68799999999999994</v>
      </c>
      <c r="AZ28" s="14">
        <f t="shared" ref="AZ28" si="1081">IF(AY28&lt;=59%,0,IF(AY28&lt;=69%,1,IF(AY28&lt;=79%,2,IF(AY28&lt;=89%,3,IF(AY28&lt;=99%,4,IF(AY28&lt;=100%,5,"Ошибка ввода"))))))</f>
        <v>1</v>
      </c>
      <c r="BA28" s="33">
        <f t="shared" ref="BA28" si="1082">AZ28/$E$28</f>
        <v>0.2</v>
      </c>
      <c r="BB28" s="42">
        <v>0.75</v>
      </c>
      <c r="BC28" s="14">
        <f t="shared" ref="BC28" si="1083">IF(BB28&lt;=59%,0,IF(BB28&lt;=69%,1,IF(BB28&lt;=79%,2,IF(BB28&lt;=89%,3,IF(BB28&lt;=99%,4,IF(BB28&lt;=100%,5,"Ошибка ввода"))))))</f>
        <v>2</v>
      </c>
      <c r="BD28" s="33">
        <f t="shared" ref="BD28" si="1084">BC28/$E$28</f>
        <v>0.4</v>
      </c>
      <c r="BE28" s="42">
        <v>0.68799999999999994</v>
      </c>
      <c r="BF28" s="14">
        <f t="shared" ref="BF28" si="1085">IF(BE28&lt;=59%,0,IF(BE28&lt;=69%,1,IF(BE28&lt;=79%,2,IF(BE28&lt;=89%,3,IF(BE28&lt;=99%,4,IF(BE28&lt;=100%,5,"Ошибка ввода"))))))</f>
        <v>1</v>
      </c>
      <c r="BG28" s="33">
        <f t="shared" ref="BG28" si="1086">BF28/$E$28</f>
        <v>0.2</v>
      </c>
      <c r="BH28" s="42">
        <v>0.93799999999999994</v>
      </c>
      <c r="BI28" s="14">
        <f t="shared" ref="BI28" si="1087">IF(BH28&lt;=59%,0,IF(BH28&lt;=69%,1,IF(BH28&lt;=79%,2,IF(BH28&lt;=89%,3,IF(BH28&lt;=99%,4,IF(BH28&lt;=100%,5,"Ошибка ввода"))))))</f>
        <v>4</v>
      </c>
      <c r="BJ28" s="33">
        <f t="shared" ref="BJ28" si="1088">BI28/$E$28</f>
        <v>0.8</v>
      </c>
      <c r="BK28" s="42">
        <v>0.68799999999999994</v>
      </c>
      <c r="BL28" s="14">
        <f t="shared" ref="BL28" si="1089">IF(BK28&lt;=59%,0,IF(BK28&lt;=69%,1,IF(BK28&lt;=79%,2,IF(BK28&lt;=89%,3,IF(BK28&lt;=99%,4,IF(BK28&lt;=100%,5,"Ошибка ввода"))))))</f>
        <v>1</v>
      </c>
      <c r="BM28" s="33">
        <f t="shared" ref="BM28" si="1090">BL28/$E$28</f>
        <v>0.2</v>
      </c>
      <c r="BN28" s="42">
        <v>0.75</v>
      </c>
      <c r="BO28" s="14">
        <f t="shared" ref="BO28" si="1091">IF(BN28&lt;=59%,0,IF(BN28&lt;=69%,1,IF(BN28&lt;=79%,2,IF(BN28&lt;=89%,3,IF(BN28&lt;=99%,4,IF(BN28&lt;=100%,5,"Ошибка ввода"))))))</f>
        <v>2</v>
      </c>
      <c r="BP28" s="33">
        <f t="shared" ref="BP28" si="1092">BO28/$E$28</f>
        <v>0.4</v>
      </c>
      <c r="BQ28" s="34">
        <v>1</v>
      </c>
      <c r="BR28" s="14">
        <f t="shared" ref="BR28" si="1093">IF(BQ28&lt;=59%,0,IF(BQ28&lt;=69%,1,IF(BQ28&lt;=79%,2,IF(BQ28&lt;=89%,3,IF(BQ28&lt;=99%,4,IF(BQ28&lt;=100%,5,"Ошибка ввода"))))))</f>
        <v>5</v>
      </c>
      <c r="BS28" s="33">
        <f t="shared" ref="BS28" si="1094">BR28/$E$28</f>
        <v>1</v>
      </c>
      <c r="BT28" s="42">
        <v>0.625</v>
      </c>
      <c r="BU28" s="14">
        <f t="shared" ref="BU28" si="1095">IF(BT28&lt;=59%,0,IF(BT28&lt;=69%,1,IF(BT28&lt;=79%,2,IF(BT28&lt;=89%,3,IF(BT28&lt;=99%,4,IF(BT28&lt;=100%,5,"Ошибка ввода"))))))</f>
        <v>1</v>
      </c>
      <c r="BV28" s="33">
        <f t="shared" ref="BV28" si="1096">BU28/$E$28</f>
        <v>0.2</v>
      </c>
      <c r="BW28" s="42">
        <v>0.5</v>
      </c>
      <c r="BX28" s="14">
        <f t="shared" ref="BX28" si="1097">IF(BW28&lt;=59%,0,IF(BW28&lt;=69%,1,IF(BW28&lt;=79%,2,IF(BW28&lt;=89%,3,IF(BW28&lt;=99%,4,IF(BW28&lt;=100%,5,"Ошибка ввода"))))))</f>
        <v>0</v>
      </c>
      <c r="BY28" s="33">
        <f t="shared" ref="BY28" si="1098">BX28/$E$28</f>
        <v>0</v>
      </c>
      <c r="BZ28" s="42">
        <v>0.625</v>
      </c>
      <c r="CA28" s="14">
        <f t="shared" ref="CA28" si="1099">IF(BZ28&lt;=59%,0,IF(BZ28&lt;=69%,1,IF(BZ28&lt;=79%,2,IF(BZ28&lt;=89%,3,IF(BZ28&lt;=99%,4,IF(BZ28&lt;=100%,5,"Ошибка ввода"))))))</f>
        <v>1</v>
      </c>
      <c r="CB28" s="33">
        <f t="shared" ref="CB28" si="1100">CA28/$E$28</f>
        <v>0.2</v>
      </c>
      <c r="CC28" s="42">
        <v>0.875</v>
      </c>
      <c r="CD28" s="14">
        <f t="shared" ref="CD28" si="1101">IF(CC28&lt;=59%,0,IF(CC28&lt;=69%,1,IF(CC28&lt;=79%,2,IF(CC28&lt;=89%,3,IF(CC28&lt;=99%,4,IF(CC28&lt;=100%,5,"Ошибка ввода"))))))</f>
        <v>3</v>
      </c>
      <c r="CE28" s="33">
        <f t="shared" ref="CE28" si="1102">CD28/$E$28</f>
        <v>0.6</v>
      </c>
      <c r="CF28" s="34">
        <v>1</v>
      </c>
      <c r="CG28" s="14">
        <f t="shared" ref="CG28" si="1103">IF(CF28&lt;=59%,0,IF(CF28&lt;=69%,1,IF(CF28&lt;=79%,2,IF(CF28&lt;=89%,3,IF(CF28&lt;=99%,4,IF(CF28&lt;=100%,5,"Ошибка ввода"))))))</f>
        <v>5</v>
      </c>
      <c r="CH28" s="33">
        <f t="shared" ref="CH28" si="1104">CG28/$E$28</f>
        <v>1</v>
      </c>
      <c r="CI28" s="42">
        <v>0.625</v>
      </c>
      <c r="CJ28" s="14">
        <f t="shared" ref="CJ28" si="1105">IF(CI28&lt;=59%,0,IF(CI28&lt;=69%,1,IF(CI28&lt;=79%,2,IF(CI28&lt;=89%,3,IF(CI28&lt;=99%,4,IF(CI28&lt;=100%,5,"Ошибка ввода"))))))</f>
        <v>1</v>
      </c>
      <c r="CK28" s="33">
        <f t="shared" ref="CK28" si="1106">CJ28/$E$28</f>
        <v>0.2</v>
      </c>
      <c r="CL28" s="42">
        <v>0.75</v>
      </c>
      <c r="CM28" s="14">
        <f t="shared" ref="CM28" si="1107">IF(CL28&lt;=59%,0,IF(CL28&lt;=69%,1,IF(CL28&lt;=79%,2,IF(CL28&lt;=89%,3,IF(CL28&lt;=99%,4,IF(CL28&lt;=100%,5,"Ошибка ввода"))))))</f>
        <v>2</v>
      </c>
      <c r="CN28" s="33">
        <f t="shared" ref="CN28" si="1108">CM28/$E$28</f>
        <v>0.4</v>
      </c>
      <c r="CO28" s="42">
        <v>0.875</v>
      </c>
      <c r="CP28" s="14">
        <f t="shared" ref="CP28" si="1109">IF(CO28&lt;=59%,0,IF(CO28&lt;=69%,1,IF(CO28&lt;=79%,2,IF(CO28&lt;=89%,3,IF(CO28&lt;=99%,4,IF(CO28&lt;=100%,5,"Ошибка ввода"))))))</f>
        <v>3</v>
      </c>
      <c r="CQ28" s="33">
        <f t="shared" ref="CQ28" si="1110">CP28/$E$28</f>
        <v>0.6</v>
      </c>
      <c r="CR28" s="42">
        <v>0.75</v>
      </c>
      <c r="CS28" s="14">
        <f t="shared" ref="CS28" si="1111">IF(CR28&lt;=59%,0,IF(CR28&lt;=69%,1,IF(CR28&lt;=79%,2,IF(CR28&lt;=89%,3,IF(CR28&lt;=99%,4,IF(CR28&lt;=100%,5,"Ошибка ввода"))))))</f>
        <v>2</v>
      </c>
      <c r="CT28" s="33">
        <f t="shared" ref="CT28" si="1112">CS28/$E$28</f>
        <v>0.4</v>
      </c>
      <c r="CU28" s="42">
        <v>0.875</v>
      </c>
      <c r="CV28" s="14">
        <f t="shared" ref="CV28" si="1113">IF(CU28&lt;=59%,0,IF(CU28&lt;=69%,1,IF(CU28&lt;=79%,2,IF(CU28&lt;=89%,3,IF(CU28&lt;=99%,4,IF(CU28&lt;=100%,5,"Ошибка ввода"))))))</f>
        <v>3</v>
      </c>
      <c r="CW28" s="33">
        <f t="shared" ref="CW28" si="1114">CV28/$E$28</f>
        <v>0.6</v>
      </c>
    </row>
    <row r="29" spans="1:101" ht="22.5" customHeight="1" x14ac:dyDescent="0.25">
      <c r="A29" s="14" t="s">
        <v>112</v>
      </c>
      <c r="B29" s="15" t="s">
        <v>68</v>
      </c>
      <c r="C29" s="14" t="s">
        <v>67</v>
      </c>
      <c r="D29" s="15" t="s">
        <v>70</v>
      </c>
      <c r="E29" s="25">
        <v>1</v>
      </c>
      <c r="F29" s="36">
        <v>1</v>
      </c>
      <c r="G29" s="14">
        <f>IF(F29=0,0,IF(F29=1,1,"Ошибка ввода"))</f>
        <v>1</v>
      </c>
      <c r="H29" s="33">
        <f>G29/$E$29</f>
        <v>1</v>
      </c>
      <c r="I29" s="36">
        <v>0</v>
      </c>
      <c r="J29" s="14">
        <f t="shared" ref="J29" si="1115">IF(I29=0,0,IF(I29=1,1,"Ошибка ввода"))</f>
        <v>0</v>
      </c>
      <c r="K29" s="33">
        <f t="shared" ref="K29" si="1116">J29/$E$29</f>
        <v>0</v>
      </c>
      <c r="L29" s="36">
        <v>0</v>
      </c>
      <c r="M29" s="14">
        <f t="shared" ref="M29" si="1117">IF(L29=0,0,IF(L29=1,1,"Ошибка ввода"))</f>
        <v>0</v>
      </c>
      <c r="N29" s="33">
        <f t="shared" ref="N29" si="1118">M29/$E$29</f>
        <v>0</v>
      </c>
      <c r="O29" s="36">
        <v>1</v>
      </c>
      <c r="P29" s="14">
        <f t="shared" ref="P29" si="1119">IF(O29=0,0,IF(O29=1,1,"Ошибка ввода"))</f>
        <v>1</v>
      </c>
      <c r="Q29" s="33">
        <f t="shared" ref="Q29" si="1120">P29/$E$29</f>
        <v>1</v>
      </c>
      <c r="R29" s="36">
        <v>0</v>
      </c>
      <c r="S29" s="14">
        <f t="shared" ref="S29" si="1121">IF(R29=0,0,IF(R29=1,1,"Ошибка ввода"))</f>
        <v>0</v>
      </c>
      <c r="T29" s="33">
        <f t="shared" ref="T29" si="1122">S29/$E$29</f>
        <v>0</v>
      </c>
      <c r="U29" s="36">
        <v>1</v>
      </c>
      <c r="V29" s="14">
        <f t="shared" ref="V29" si="1123">IF(U29=0,0,IF(U29=1,1,"Ошибка ввода"))</f>
        <v>1</v>
      </c>
      <c r="W29" s="33">
        <f t="shared" ref="W29" si="1124">V29/$E$29</f>
        <v>1</v>
      </c>
      <c r="X29" s="36">
        <v>1</v>
      </c>
      <c r="Y29" s="14">
        <f t="shared" ref="Y29" si="1125">IF(X29=0,0,IF(X29=1,1,"Ошибка ввода"))</f>
        <v>1</v>
      </c>
      <c r="Z29" s="33">
        <f t="shared" ref="Z29" si="1126">Y29/$E$29</f>
        <v>1</v>
      </c>
      <c r="AA29" s="36">
        <v>0</v>
      </c>
      <c r="AB29" s="14">
        <f t="shared" ref="AB29" si="1127">IF(AA29=0,0,IF(AA29=1,1,"Ошибка ввода"))</f>
        <v>0</v>
      </c>
      <c r="AC29" s="33">
        <f t="shared" ref="AC29" si="1128">AB29/$E$29</f>
        <v>0</v>
      </c>
      <c r="AD29" s="36">
        <v>1</v>
      </c>
      <c r="AE29" s="14">
        <f t="shared" ref="AE29" si="1129">IF(AD29=0,0,IF(AD29=1,1,"Ошибка ввода"))</f>
        <v>1</v>
      </c>
      <c r="AF29" s="33">
        <f t="shared" ref="AF29" si="1130">AE29/$E$29</f>
        <v>1</v>
      </c>
      <c r="AG29" s="36">
        <v>0</v>
      </c>
      <c r="AH29" s="14">
        <f t="shared" ref="AH29" si="1131">IF(AG29=0,0,IF(AG29=1,1,"Ошибка ввода"))</f>
        <v>0</v>
      </c>
      <c r="AI29" s="33">
        <f t="shared" ref="AI29" si="1132">AH29/$E$29</f>
        <v>0</v>
      </c>
      <c r="AJ29" s="36">
        <v>0</v>
      </c>
      <c r="AK29" s="14">
        <f t="shared" ref="AK29" si="1133">IF(AJ29=0,0,IF(AJ29=1,1,"Ошибка ввода"))</f>
        <v>0</v>
      </c>
      <c r="AL29" s="33">
        <f t="shared" ref="AL29" si="1134">AK29/$E$29</f>
        <v>0</v>
      </c>
      <c r="AM29" s="36">
        <v>1</v>
      </c>
      <c r="AN29" s="14">
        <f t="shared" ref="AN29" si="1135">IF(AM29=0,0,IF(AM29=1,1,"Ошибка ввода"))</f>
        <v>1</v>
      </c>
      <c r="AO29" s="33">
        <f t="shared" ref="AO29" si="1136">AN29/$E$29</f>
        <v>1</v>
      </c>
      <c r="AP29" s="36">
        <v>1</v>
      </c>
      <c r="AQ29" s="14">
        <f t="shared" ref="AQ29" si="1137">IF(AP29=0,0,IF(AP29=1,1,"Ошибка ввода"))</f>
        <v>1</v>
      </c>
      <c r="AR29" s="33">
        <f t="shared" ref="AR29" si="1138">AQ29/$E$29</f>
        <v>1</v>
      </c>
      <c r="AS29" s="36">
        <v>1</v>
      </c>
      <c r="AT29" s="14">
        <f t="shared" ref="AT29" si="1139">IF(AS29=0,0,IF(AS29=1,1,"Ошибка ввода"))</f>
        <v>1</v>
      </c>
      <c r="AU29" s="33">
        <f t="shared" ref="AU29" si="1140">AT29/$E$29</f>
        <v>1</v>
      </c>
      <c r="AV29" s="36">
        <v>1</v>
      </c>
      <c r="AW29" s="14">
        <f t="shared" ref="AW29" si="1141">IF(AV29=0,0,IF(AV29=1,1,"Ошибка ввода"))</f>
        <v>1</v>
      </c>
      <c r="AX29" s="33">
        <f t="shared" ref="AX29" si="1142">AW29/$E$29</f>
        <v>1</v>
      </c>
      <c r="AY29" s="36">
        <v>1</v>
      </c>
      <c r="AZ29" s="14">
        <f t="shared" ref="AZ29" si="1143">IF(AY29=0,0,IF(AY29=1,1,"Ошибка ввода"))</f>
        <v>1</v>
      </c>
      <c r="BA29" s="33">
        <f t="shared" ref="BA29" si="1144">AZ29/$E$29</f>
        <v>1</v>
      </c>
      <c r="BB29" s="36">
        <v>1</v>
      </c>
      <c r="BC29" s="14">
        <f t="shared" ref="BC29" si="1145">IF(BB29=0,0,IF(BB29=1,1,"Ошибка ввода"))</f>
        <v>1</v>
      </c>
      <c r="BD29" s="33">
        <f t="shared" ref="BD29" si="1146">BC29/$E$29</f>
        <v>1</v>
      </c>
      <c r="BE29" s="36">
        <v>1</v>
      </c>
      <c r="BF29" s="14">
        <f t="shared" ref="BF29" si="1147">IF(BE29=0,0,IF(BE29=1,1,"Ошибка ввода"))</f>
        <v>1</v>
      </c>
      <c r="BG29" s="33">
        <f t="shared" ref="BG29" si="1148">BF29/$E$29</f>
        <v>1</v>
      </c>
      <c r="BH29" s="36">
        <v>1</v>
      </c>
      <c r="BI29" s="14">
        <f t="shared" ref="BI29" si="1149">IF(BH29=0,0,IF(BH29=1,1,"Ошибка ввода"))</f>
        <v>1</v>
      </c>
      <c r="BJ29" s="33">
        <f t="shared" ref="BJ29" si="1150">BI29/$E$29</f>
        <v>1</v>
      </c>
      <c r="BK29" s="36">
        <v>0</v>
      </c>
      <c r="BL29" s="14">
        <f t="shared" ref="BL29" si="1151">IF(BK29=0,0,IF(BK29=1,1,"Ошибка ввода"))</f>
        <v>0</v>
      </c>
      <c r="BM29" s="33">
        <f t="shared" ref="BM29" si="1152">BL29/$E$29</f>
        <v>0</v>
      </c>
      <c r="BN29" s="36">
        <v>1</v>
      </c>
      <c r="BO29" s="14">
        <f t="shared" ref="BO29" si="1153">IF(BN29=0,0,IF(BN29=1,1,"Ошибка ввода"))</f>
        <v>1</v>
      </c>
      <c r="BP29" s="33">
        <f t="shared" ref="BP29" si="1154">BO29/$E$29</f>
        <v>1</v>
      </c>
      <c r="BQ29" s="36">
        <v>0</v>
      </c>
      <c r="BR29" s="14">
        <f t="shared" ref="BR29" si="1155">IF(BQ29=0,0,IF(BQ29=1,1,"Ошибка ввода"))</f>
        <v>0</v>
      </c>
      <c r="BS29" s="33">
        <f t="shared" ref="BS29" si="1156">BR29/$E$29</f>
        <v>0</v>
      </c>
      <c r="BT29" s="36">
        <v>0</v>
      </c>
      <c r="BU29" s="14">
        <f t="shared" ref="BU29" si="1157">IF(BT29=0,0,IF(BT29=1,1,"Ошибка ввода"))</f>
        <v>0</v>
      </c>
      <c r="BV29" s="33">
        <f t="shared" ref="BV29" si="1158">BU29/$E$29</f>
        <v>0</v>
      </c>
      <c r="BW29" s="36">
        <v>0</v>
      </c>
      <c r="BX29" s="14">
        <f t="shared" ref="BX29" si="1159">IF(BW29=0,0,IF(BW29=1,1,"Ошибка ввода"))</f>
        <v>0</v>
      </c>
      <c r="BY29" s="33">
        <f t="shared" ref="BY29" si="1160">BX29/$E$29</f>
        <v>0</v>
      </c>
      <c r="BZ29" s="36">
        <v>1</v>
      </c>
      <c r="CA29" s="14">
        <f t="shared" ref="CA29" si="1161">IF(BZ29=0,0,IF(BZ29=1,1,"Ошибка ввода"))</f>
        <v>1</v>
      </c>
      <c r="CB29" s="33">
        <f t="shared" ref="CB29" si="1162">CA29/$E$29</f>
        <v>1</v>
      </c>
      <c r="CC29" s="36">
        <v>1</v>
      </c>
      <c r="CD29" s="14">
        <f t="shared" ref="CD29" si="1163">IF(CC29=0,0,IF(CC29=1,1,"Ошибка ввода"))</f>
        <v>1</v>
      </c>
      <c r="CE29" s="33">
        <f t="shared" ref="CE29" si="1164">CD29/$E$29</f>
        <v>1</v>
      </c>
      <c r="CF29" s="36">
        <v>0</v>
      </c>
      <c r="CG29" s="14">
        <f t="shared" ref="CG29" si="1165">IF(CF29=0,0,IF(CF29=1,1,"Ошибка ввода"))</f>
        <v>0</v>
      </c>
      <c r="CH29" s="33">
        <f t="shared" ref="CH29" si="1166">CG29/$E$29</f>
        <v>0</v>
      </c>
      <c r="CI29" s="36">
        <v>1</v>
      </c>
      <c r="CJ29" s="14">
        <f t="shared" ref="CJ29" si="1167">IF(CI29=0,0,IF(CI29=1,1,"Ошибка ввода"))</f>
        <v>1</v>
      </c>
      <c r="CK29" s="33">
        <f t="shared" ref="CK29" si="1168">CJ29/$E$29</f>
        <v>1</v>
      </c>
      <c r="CL29" s="36">
        <v>0</v>
      </c>
      <c r="CM29" s="14">
        <f t="shared" ref="CM29" si="1169">IF(CL29=0,0,IF(CL29=1,1,"Ошибка ввода"))</f>
        <v>0</v>
      </c>
      <c r="CN29" s="33">
        <f t="shared" ref="CN29" si="1170">CM29/$E$29</f>
        <v>0</v>
      </c>
      <c r="CO29" s="36">
        <v>0</v>
      </c>
      <c r="CP29" s="14">
        <f t="shared" ref="CP29" si="1171">IF(CO29=0,0,IF(CO29=1,1,"Ошибка ввода"))</f>
        <v>0</v>
      </c>
      <c r="CQ29" s="33">
        <f t="shared" ref="CQ29" si="1172">CP29/$E$29</f>
        <v>0</v>
      </c>
      <c r="CR29" s="36">
        <v>1</v>
      </c>
      <c r="CS29" s="14">
        <f t="shared" ref="CS29" si="1173">IF(CR29=0,0,IF(CR29=1,1,"Ошибка ввода"))</f>
        <v>1</v>
      </c>
      <c r="CT29" s="33">
        <f t="shared" ref="CT29" si="1174">CS29/$E$29</f>
        <v>1</v>
      </c>
      <c r="CU29" s="36">
        <v>1</v>
      </c>
      <c r="CV29" s="14">
        <f t="shared" ref="CV29" si="1175">IF(CU29=0,0,IF(CU29=1,1,"Ошибка ввода"))</f>
        <v>1</v>
      </c>
      <c r="CW29" s="33">
        <f t="shared" ref="CW29" si="1176">CV29/$E$29</f>
        <v>1</v>
      </c>
    </row>
    <row r="30" spans="1:101" ht="22.5" customHeight="1" x14ac:dyDescent="0.25">
      <c r="A30" s="76" t="s">
        <v>113</v>
      </c>
      <c r="B30" s="85" t="s">
        <v>69</v>
      </c>
      <c r="C30" s="76" t="s">
        <v>67</v>
      </c>
      <c r="D30" s="15" t="s">
        <v>52</v>
      </c>
      <c r="E30" s="88">
        <v>3</v>
      </c>
      <c r="F30" s="35" t="s">
        <v>28</v>
      </c>
      <c r="G30" s="76">
        <f>IF(F33&lt;=9%,0,IF(F33&lt;=19%,1,IF(F33&lt;=29%,2,IF(F33&lt;=100%,3,"Ошибка ввода"))))</f>
        <v>3</v>
      </c>
      <c r="H30" s="82">
        <f>G30/$E$30</f>
        <v>1</v>
      </c>
      <c r="I30" s="35" t="s">
        <v>28</v>
      </c>
      <c r="J30" s="76">
        <f t="shared" ref="J30" si="1177">IF(I33&lt;=9%,0,IF(I33&lt;=19%,1,IF(I33&lt;=29%,2,IF(I33&lt;=100%,3,"Ошибка ввода"))))</f>
        <v>3</v>
      </c>
      <c r="K30" s="82">
        <f t="shared" ref="K30" si="1178">J30/$E$30</f>
        <v>1</v>
      </c>
      <c r="L30" s="35" t="s">
        <v>28</v>
      </c>
      <c r="M30" s="76">
        <f t="shared" ref="M30" si="1179">IF(L33&lt;=9%,0,IF(L33&lt;=19%,1,IF(L33&lt;=29%,2,IF(L33&lt;=100%,3,"Ошибка ввода"))))</f>
        <v>3</v>
      </c>
      <c r="N30" s="82">
        <f t="shared" ref="N30" si="1180">M30/$E$30</f>
        <v>1</v>
      </c>
      <c r="O30" s="35" t="s">
        <v>28</v>
      </c>
      <c r="P30" s="76">
        <f t="shared" ref="P30" si="1181">IF(O33&lt;=9%,0,IF(O33&lt;=19%,1,IF(O33&lt;=29%,2,IF(O33&lt;=100%,3,"Ошибка ввода"))))</f>
        <v>3</v>
      </c>
      <c r="Q30" s="82">
        <f t="shared" ref="Q30" si="1182">P30/$E$30</f>
        <v>1</v>
      </c>
      <c r="R30" s="35" t="s">
        <v>28</v>
      </c>
      <c r="S30" s="76">
        <f t="shared" ref="S30" si="1183">IF(R33&lt;=9%,0,IF(R33&lt;=19%,1,IF(R33&lt;=29%,2,IF(R33&lt;=100%,3,"Ошибка ввода"))))</f>
        <v>3</v>
      </c>
      <c r="T30" s="82">
        <f t="shared" ref="T30" si="1184">S30/$E$30</f>
        <v>1</v>
      </c>
      <c r="U30" s="35" t="s">
        <v>28</v>
      </c>
      <c r="V30" s="76">
        <f t="shared" ref="V30" si="1185">IF(U33&lt;=9%,0,IF(U33&lt;=19%,1,IF(U33&lt;=29%,2,IF(U33&lt;=100%,3,"Ошибка ввода"))))</f>
        <v>3</v>
      </c>
      <c r="W30" s="82">
        <f t="shared" ref="W30" si="1186">V30/$E$30</f>
        <v>1</v>
      </c>
      <c r="X30" s="35" t="s">
        <v>28</v>
      </c>
      <c r="Y30" s="76">
        <f t="shared" ref="Y30" si="1187">IF(X33&lt;=9%,0,IF(X33&lt;=19%,1,IF(X33&lt;=29%,2,IF(X33&lt;=100%,3,"Ошибка ввода"))))</f>
        <v>3</v>
      </c>
      <c r="Z30" s="82">
        <f t="shared" ref="Z30" si="1188">Y30/$E$30</f>
        <v>1</v>
      </c>
      <c r="AA30" s="35" t="s">
        <v>28</v>
      </c>
      <c r="AB30" s="76">
        <f t="shared" ref="AB30" si="1189">IF(AA33&lt;=9%,0,IF(AA33&lt;=19%,1,IF(AA33&lt;=29%,2,IF(AA33&lt;=100%,3,"Ошибка ввода"))))</f>
        <v>1</v>
      </c>
      <c r="AC30" s="82">
        <f t="shared" ref="AC30" si="1190">AB30/$E$30</f>
        <v>0.33333333333333331</v>
      </c>
      <c r="AD30" s="35" t="s">
        <v>28</v>
      </c>
      <c r="AE30" s="76">
        <f t="shared" ref="AE30" si="1191">IF(AD33&lt;=9%,0,IF(AD33&lt;=19%,1,IF(AD33&lt;=29%,2,IF(AD33&lt;=100%,3,"Ошибка ввода"))))</f>
        <v>3</v>
      </c>
      <c r="AF30" s="82">
        <f t="shared" ref="AF30" si="1192">AE30/$E$30</f>
        <v>1</v>
      </c>
      <c r="AG30" s="35" t="s">
        <v>28</v>
      </c>
      <c r="AH30" s="76">
        <f t="shared" ref="AH30" si="1193">IF(AG33&lt;=9%,0,IF(AG33&lt;=19%,1,IF(AG33&lt;=29%,2,IF(AG33&lt;=100%,3,"Ошибка ввода"))))</f>
        <v>3</v>
      </c>
      <c r="AI30" s="82">
        <f t="shared" ref="AI30" si="1194">AH30/$E$30</f>
        <v>1</v>
      </c>
      <c r="AJ30" s="35" t="s">
        <v>28</v>
      </c>
      <c r="AK30" s="76">
        <f t="shared" ref="AK30" si="1195">IF(AJ33&lt;=9%,0,IF(AJ33&lt;=19%,1,IF(AJ33&lt;=29%,2,IF(AJ33&lt;=100%,3,"Ошибка ввода"))))</f>
        <v>3</v>
      </c>
      <c r="AL30" s="82">
        <f t="shared" ref="AL30" si="1196">AK30/$E$30</f>
        <v>1</v>
      </c>
      <c r="AM30" s="35" t="s">
        <v>28</v>
      </c>
      <c r="AN30" s="76">
        <f t="shared" ref="AN30" si="1197">IF(AM33&lt;=9%,0,IF(AM33&lt;=19%,1,IF(AM33&lt;=29%,2,IF(AM33&lt;=100%,3,"Ошибка ввода"))))</f>
        <v>3</v>
      </c>
      <c r="AO30" s="82">
        <f t="shared" ref="AO30" si="1198">AN30/$E$30</f>
        <v>1</v>
      </c>
      <c r="AP30" s="35" t="s">
        <v>28</v>
      </c>
      <c r="AQ30" s="76">
        <f t="shared" ref="AQ30" si="1199">IF(AP33&lt;=9%,0,IF(AP33&lt;=19%,1,IF(AP33&lt;=29%,2,IF(AP33&lt;=100%,3,"Ошибка ввода"))))</f>
        <v>3</v>
      </c>
      <c r="AR30" s="82">
        <f t="shared" ref="AR30" si="1200">AQ30/$E$30</f>
        <v>1</v>
      </c>
      <c r="AS30" s="35" t="s">
        <v>28</v>
      </c>
      <c r="AT30" s="76">
        <f t="shared" ref="AT30" si="1201">IF(AS33&lt;=9%,0,IF(AS33&lt;=19%,1,IF(AS33&lt;=29%,2,IF(AS33&lt;=100%,3,"Ошибка ввода"))))</f>
        <v>3</v>
      </c>
      <c r="AU30" s="82">
        <f t="shared" ref="AU30" si="1202">AT30/$E$30</f>
        <v>1</v>
      </c>
      <c r="AV30" s="35" t="s">
        <v>28</v>
      </c>
      <c r="AW30" s="76">
        <f t="shared" ref="AW30" si="1203">IF(AV33&lt;=9%,0,IF(AV33&lt;=19%,1,IF(AV33&lt;=29%,2,IF(AV33&lt;=100%,3,"Ошибка ввода"))))</f>
        <v>3</v>
      </c>
      <c r="AX30" s="82">
        <f t="shared" ref="AX30" si="1204">AW30/$E$30</f>
        <v>1</v>
      </c>
      <c r="AY30" s="35" t="s">
        <v>28</v>
      </c>
      <c r="AZ30" s="76">
        <f t="shared" ref="AZ30" si="1205">IF(AY33&lt;=9%,0,IF(AY33&lt;=19%,1,IF(AY33&lt;=29%,2,IF(AY33&lt;=100%,3,"Ошибка ввода"))))</f>
        <v>3</v>
      </c>
      <c r="BA30" s="82">
        <f t="shared" ref="BA30" si="1206">AZ30/$E$30</f>
        <v>1</v>
      </c>
      <c r="BB30" s="35" t="s">
        <v>28</v>
      </c>
      <c r="BC30" s="76">
        <f t="shared" ref="BC30" si="1207">IF(BB33&lt;=9%,0,IF(BB33&lt;=19%,1,IF(BB33&lt;=29%,2,IF(BB33&lt;=100%,3,"Ошибка ввода"))))</f>
        <v>3</v>
      </c>
      <c r="BD30" s="82">
        <f t="shared" ref="BD30" si="1208">BC30/$E$30</f>
        <v>1</v>
      </c>
      <c r="BE30" s="35" t="s">
        <v>28</v>
      </c>
      <c r="BF30" s="76">
        <f t="shared" ref="BF30" si="1209">IF(BE33&lt;=9%,0,IF(BE33&lt;=19%,1,IF(BE33&lt;=29%,2,IF(BE33&lt;=100%,3,"Ошибка ввода"))))</f>
        <v>3</v>
      </c>
      <c r="BG30" s="82">
        <f t="shared" ref="BG30" si="1210">BF30/$E$30</f>
        <v>1</v>
      </c>
      <c r="BH30" s="35" t="s">
        <v>28</v>
      </c>
      <c r="BI30" s="76">
        <f t="shared" ref="BI30" si="1211">IF(BH33&lt;=9%,0,IF(BH33&lt;=19%,1,IF(BH33&lt;=29%,2,IF(BH33&lt;=100%,3,"Ошибка ввода"))))</f>
        <v>3</v>
      </c>
      <c r="BJ30" s="82">
        <f t="shared" ref="BJ30" si="1212">BI30/$E$30</f>
        <v>1</v>
      </c>
      <c r="BK30" s="35" t="s">
        <v>28</v>
      </c>
      <c r="BL30" s="76">
        <f t="shared" ref="BL30" si="1213">IF(BK33&lt;=9%,0,IF(BK33&lt;=19%,1,IF(BK33&lt;=29%,2,IF(BK33&lt;=100%,3,"Ошибка ввода"))))</f>
        <v>1</v>
      </c>
      <c r="BM30" s="82">
        <f t="shared" ref="BM30" si="1214">BL30/$E$30</f>
        <v>0.33333333333333331</v>
      </c>
      <c r="BN30" s="35" t="s">
        <v>28</v>
      </c>
      <c r="BO30" s="76">
        <f t="shared" ref="BO30" si="1215">IF(BN33&lt;=9%,0,IF(BN33&lt;=19%,1,IF(BN33&lt;=29%,2,IF(BN33&lt;=100%,3,"Ошибка ввода"))))</f>
        <v>3</v>
      </c>
      <c r="BP30" s="82">
        <f t="shared" ref="BP30" si="1216">BO30/$E$30</f>
        <v>1</v>
      </c>
      <c r="BQ30" s="35" t="s">
        <v>28</v>
      </c>
      <c r="BR30" s="76">
        <f t="shared" ref="BR30" si="1217">IF(BQ33&lt;=9%,0,IF(BQ33&lt;=19%,1,IF(BQ33&lt;=29%,2,IF(BQ33&lt;=100%,3,"Ошибка ввода"))))</f>
        <v>3</v>
      </c>
      <c r="BS30" s="82">
        <f t="shared" ref="BS30" si="1218">BR30/$E$30</f>
        <v>1</v>
      </c>
      <c r="BT30" s="35" t="s">
        <v>28</v>
      </c>
      <c r="BU30" s="76">
        <f t="shared" ref="BU30" si="1219">IF(BT33&lt;=9%,0,IF(BT33&lt;=19%,1,IF(BT33&lt;=29%,2,IF(BT33&lt;=100%,3,"Ошибка ввода"))))</f>
        <v>3</v>
      </c>
      <c r="BV30" s="82">
        <f t="shared" ref="BV30" si="1220">BU30/$E$30</f>
        <v>1</v>
      </c>
      <c r="BW30" s="35" t="s">
        <v>28</v>
      </c>
      <c r="BX30" s="76">
        <f t="shared" ref="BX30" si="1221">IF(BW33&lt;=9%,0,IF(BW33&lt;=19%,1,IF(BW33&lt;=29%,2,IF(BW33&lt;=100%,3,"Ошибка ввода"))))</f>
        <v>3</v>
      </c>
      <c r="BY30" s="82">
        <f t="shared" ref="BY30" si="1222">BX30/$E$30</f>
        <v>1</v>
      </c>
      <c r="BZ30" s="35" t="s">
        <v>28</v>
      </c>
      <c r="CA30" s="76">
        <f t="shared" ref="CA30" si="1223">IF(BZ33&lt;=9%,0,IF(BZ33&lt;=19%,1,IF(BZ33&lt;=29%,2,IF(BZ33&lt;=100%,3,"Ошибка ввода"))))</f>
        <v>3</v>
      </c>
      <c r="CB30" s="82">
        <f t="shared" ref="CB30" si="1224">CA30/$E$30</f>
        <v>1</v>
      </c>
      <c r="CC30" s="35" t="s">
        <v>28</v>
      </c>
      <c r="CD30" s="76">
        <f t="shared" ref="CD30" si="1225">IF(CC33&lt;=9%,0,IF(CC33&lt;=19%,1,IF(CC33&lt;=29%,2,IF(CC33&lt;=100%,3,"Ошибка ввода"))))</f>
        <v>3</v>
      </c>
      <c r="CE30" s="82">
        <f t="shared" ref="CE30" si="1226">CD30/$E$30</f>
        <v>1</v>
      </c>
      <c r="CF30" s="35" t="s">
        <v>28</v>
      </c>
      <c r="CG30" s="76">
        <f t="shared" ref="CG30" si="1227">IF(CF33&lt;=9%,0,IF(CF33&lt;=19%,1,IF(CF33&lt;=29%,2,IF(CF33&lt;=100%,3,"Ошибка ввода"))))</f>
        <v>3</v>
      </c>
      <c r="CH30" s="82">
        <f t="shared" ref="CH30" si="1228">CG30/$E$30</f>
        <v>1</v>
      </c>
      <c r="CI30" s="35" t="s">
        <v>28</v>
      </c>
      <c r="CJ30" s="76">
        <f t="shared" ref="CJ30" si="1229">IF(CI33&lt;=9%,0,IF(CI33&lt;=19%,1,IF(CI33&lt;=29%,2,IF(CI33&lt;=100%,3,"Ошибка ввода"))))</f>
        <v>3</v>
      </c>
      <c r="CK30" s="82">
        <f t="shared" ref="CK30" si="1230">CJ30/$E$30</f>
        <v>1</v>
      </c>
      <c r="CL30" s="35" t="s">
        <v>28</v>
      </c>
      <c r="CM30" s="76">
        <f t="shared" ref="CM30" si="1231">IF(CL33&lt;=9%,0,IF(CL33&lt;=19%,1,IF(CL33&lt;=29%,2,IF(CL33&lt;=100%,3,"Ошибка ввода"))))</f>
        <v>3</v>
      </c>
      <c r="CN30" s="82">
        <f t="shared" ref="CN30" si="1232">CM30/$E$30</f>
        <v>1</v>
      </c>
      <c r="CO30" s="35" t="s">
        <v>28</v>
      </c>
      <c r="CP30" s="76">
        <f t="shared" ref="CP30" si="1233">IF(CO33&lt;=9%,0,IF(CO33&lt;=19%,1,IF(CO33&lt;=29%,2,IF(CO33&lt;=100%,3,"Ошибка ввода"))))</f>
        <v>3</v>
      </c>
      <c r="CQ30" s="82">
        <f t="shared" ref="CQ30" si="1234">CP30/$E$30</f>
        <v>1</v>
      </c>
      <c r="CR30" s="35" t="s">
        <v>28</v>
      </c>
      <c r="CS30" s="76">
        <f t="shared" ref="CS30" si="1235">IF(CR33&lt;=9%,0,IF(CR33&lt;=19%,1,IF(CR33&lt;=29%,2,IF(CR33&lt;=100%,3,"Ошибка ввода"))))</f>
        <v>3</v>
      </c>
      <c r="CT30" s="82">
        <f t="shared" ref="CT30" si="1236">CS30/$E$30</f>
        <v>1</v>
      </c>
      <c r="CU30" s="35" t="s">
        <v>28</v>
      </c>
      <c r="CV30" s="76">
        <f t="shared" ref="CV30" si="1237">IF(CU33&lt;=9%,0,IF(CU33&lt;=19%,1,IF(CU33&lt;=29%,2,IF(CU33&lt;=100%,3,"Ошибка ввода"))))</f>
        <v>3</v>
      </c>
      <c r="CW30" s="82">
        <f t="shared" ref="CW30" si="1238">CV30/$E$30</f>
        <v>1</v>
      </c>
    </row>
    <row r="31" spans="1:101" ht="22.5" customHeight="1" x14ac:dyDescent="0.25">
      <c r="A31" s="77"/>
      <c r="B31" s="86"/>
      <c r="C31" s="77"/>
      <c r="D31" s="15" t="s">
        <v>75</v>
      </c>
      <c r="E31" s="89"/>
      <c r="F31" s="32">
        <v>75</v>
      </c>
      <c r="G31" s="77"/>
      <c r="H31" s="83"/>
      <c r="I31" s="32">
        <v>39</v>
      </c>
      <c r="J31" s="77"/>
      <c r="K31" s="83"/>
      <c r="L31" s="32">
        <v>48</v>
      </c>
      <c r="M31" s="77"/>
      <c r="N31" s="83"/>
      <c r="O31" s="32">
        <v>35</v>
      </c>
      <c r="P31" s="77"/>
      <c r="Q31" s="83"/>
      <c r="R31" s="32">
        <v>65</v>
      </c>
      <c r="S31" s="77"/>
      <c r="T31" s="83"/>
      <c r="U31" s="32">
        <v>37</v>
      </c>
      <c r="V31" s="77"/>
      <c r="W31" s="83"/>
      <c r="X31" s="32">
        <v>65</v>
      </c>
      <c r="Y31" s="77"/>
      <c r="Z31" s="83"/>
      <c r="AA31" s="32">
        <v>32</v>
      </c>
      <c r="AB31" s="77"/>
      <c r="AC31" s="83"/>
      <c r="AD31" s="32">
        <v>33</v>
      </c>
      <c r="AE31" s="77"/>
      <c r="AF31" s="83"/>
      <c r="AG31" s="32">
        <v>43</v>
      </c>
      <c r="AH31" s="77"/>
      <c r="AI31" s="83"/>
      <c r="AJ31" s="32">
        <v>54</v>
      </c>
      <c r="AK31" s="77"/>
      <c r="AL31" s="83"/>
      <c r="AM31" s="32">
        <v>65</v>
      </c>
      <c r="AN31" s="77"/>
      <c r="AO31" s="83"/>
      <c r="AP31" s="32">
        <v>36</v>
      </c>
      <c r="AQ31" s="77"/>
      <c r="AR31" s="83"/>
      <c r="AS31" s="32">
        <v>73</v>
      </c>
      <c r="AT31" s="77"/>
      <c r="AU31" s="83"/>
      <c r="AV31" s="32">
        <v>128</v>
      </c>
      <c r="AW31" s="77"/>
      <c r="AX31" s="83"/>
      <c r="AY31" s="32">
        <v>62</v>
      </c>
      <c r="AZ31" s="77"/>
      <c r="BA31" s="83"/>
      <c r="BB31" s="32">
        <v>113</v>
      </c>
      <c r="BC31" s="77"/>
      <c r="BD31" s="83"/>
      <c r="BE31" s="32">
        <v>39</v>
      </c>
      <c r="BF31" s="77"/>
      <c r="BG31" s="83"/>
      <c r="BH31" s="32">
        <v>67</v>
      </c>
      <c r="BI31" s="77"/>
      <c r="BJ31" s="83"/>
      <c r="BK31" s="32">
        <v>61</v>
      </c>
      <c r="BL31" s="77"/>
      <c r="BM31" s="83"/>
      <c r="BN31" s="32">
        <v>82</v>
      </c>
      <c r="BO31" s="77"/>
      <c r="BP31" s="83"/>
      <c r="BQ31" s="32">
        <v>72</v>
      </c>
      <c r="BR31" s="77"/>
      <c r="BS31" s="83"/>
      <c r="BT31" s="32">
        <v>34</v>
      </c>
      <c r="BU31" s="77"/>
      <c r="BV31" s="83"/>
      <c r="BW31" s="32">
        <v>37</v>
      </c>
      <c r="BX31" s="77"/>
      <c r="BY31" s="83"/>
      <c r="BZ31" s="32">
        <v>48</v>
      </c>
      <c r="CA31" s="77"/>
      <c r="CB31" s="83"/>
      <c r="CC31" s="32">
        <v>75</v>
      </c>
      <c r="CD31" s="77"/>
      <c r="CE31" s="83"/>
      <c r="CF31" s="32">
        <v>53</v>
      </c>
      <c r="CG31" s="77"/>
      <c r="CH31" s="83"/>
      <c r="CI31" s="32">
        <v>81</v>
      </c>
      <c r="CJ31" s="77"/>
      <c r="CK31" s="83"/>
      <c r="CL31" s="32">
        <v>65</v>
      </c>
      <c r="CM31" s="77"/>
      <c r="CN31" s="83"/>
      <c r="CO31" s="32">
        <v>119</v>
      </c>
      <c r="CP31" s="77"/>
      <c r="CQ31" s="83"/>
      <c r="CR31" s="32">
        <v>43</v>
      </c>
      <c r="CS31" s="77"/>
      <c r="CT31" s="83"/>
      <c r="CU31" s="32">
        <v>62</v>
      </c>
      <c r="CV31" s="77"/>
      <c r="CW31" s="83"/>
    </row>
    <row r="32" spans="1:101" ht="22.5" customHeight="1" x14ac:dyDescent="0.25">
      <c r="A32" s="77"/>
      <c r="B32" s="86"/>
      <c r="C32" s="77"/>
      <c r="D32" s="15" t="s">
        <v>76</v>
      </c>
      <c r="E32" s="89"/>
      <c r="F32" s="32">
        <v>75</v>
      </c>
      <c r="G32" s="77"/>
      <c r="H32" s="83"/>
      <c r="I32" s="32">
        <v>22</v>
      </c>
      <c r="J32" s="77"/>
      <c r="K32" s="83"/>
      <c r="L32" s="32">
        <v>42</v>
      </c>
      <c r="M32" s="77"/>
      <c r="N32" s="83"/>
      <c r="O32" s="32">
        <v>33</v>
      </c>
      <c r="P32" s="77"/>
      <c r="Q32" s="83"/>
      <c r="R32" s="32">
        <v>58</v>
      </c>
      <c r="S32" s="77"/>
      <c r="T32" s="83"/>
      <c r="U32" s="32">
        <v>17</v>
      </c>
      <c r="V32" s="77"/>
      <c r="W32" s="83"/>
      <c r="X32" s="32">
        <v>37</v>
      </c>
      <c r="Y32" s="77"/>
      <c r="Z32" s="83"/>
      <c r="AA32" s="32">
        <v>6</v>
      </c>
      <c r="AB32" s="77"/>
      <c r="AC32" s="83"/>
      <c r="AD32" s="32">
        <v>24</v>
      </c>
      <c r="AE32" s="77"/>
      <c r="AF32" s="83"/>
      <c r="AG32" s="32">
        <v>26</v>
      </c>
      <c r="AH32" s="77"/>
      <c r="AI32" s="83"/>
      <c r="AJ32" s="32">
        <v>54</v>
      </c>
      <c r="AK32" s="77"/>
      <c r="AL32" s="83"/>
      <c r="AM32" s="32">
        <v>59</v>
      </c>
      <c r="AN32" s="77"/>
      <c r="AO32" s="83"/>
      <c r="AP32" s="32">
        <v>30</v>
      </c>
      <c r="AQ32" s="77"/>
      <c r="AR32" s="83"/>
      <c r="AS32" s="32">
        <v>51</v>
      </c>
      <c r="AT32" s="77"/>
      <c r="AU32" s="83"/>
      <c r="AV32" s="32">
        <v>128</v>
      </c>
      <c r="AW32" s="77"/>
      <c r="AX32" s="83"/>
      <c r="AY32" s="32">
        <v>62</v>
      </c>
      <c r="AZ32" s="77"/>
      <c r="BA32" s="83"/>
      <c r="BB32" s="32">
        <v>65</v>
      </c>
      <c r="BC32" s="77"/>
      <c r="BD32" s="83"/>
      <c r="BE32" s="32">
        <v>27</v>
      </c>
      <c r="BF32" s="77"/>
      <c r="BG32" s="83"/>
      <c r="BH32" s="32">
        <v>21</v>
      </c>
      <c r="BI32" s="77"/>
      <c r="BJ32" s="83"/>
      <c r="BK32" s="32">
        <v>6</v>
      </c>
      <c r="BL32" s="77"/>
      <c r="BM32" s="83"/>
      <c r="BN32" s="32">
        <v>82</v>
      </c>
      <c r="BO32" s="77"/>
      <c r="BP32" s="83"/>
      <c r="BQ32" s="32">
        <v>72</v>
      </c>
      <c r="BR32" s="77"/>
      <c r="BS32" s="83"/>
      <c r="BT32" s="32">
        <v>34</v>
      </c>
      <c r="BU32" s="77"/>
      <c r="BV32" s="83"/>
      <c r="BW32" s="32">
        <v>34</v>
      </c>
      <c r="BX32" s="77"/>
      <c r="BY32" s="83"/>
      <c r="BZ32" s="32">
        <v>22</v>
      </c>
      <c r="CA32" s="77"/>
      <c r="CB32" s="83"/>
      <c r="CC32" s="32">
        <v>28</v>
      </c>
      <c r="CD32" s="77"/>
      <c r="CE32" s="83"/>
      <c r="CF32" s="32">
        <v>45</v>
      </c>
      <c r="CG32" s="77"/>
      <c r="CH32" s="83"/>
      <c r="CI32" s="32">
        <v>42</v>
      </c>
      <c r="CJ32" s="77"/>
      <c r="CK32" s="83"/>
      <c r="CL32" s="32">
        <v>41</v>
      </c>
      <c r="CM32" s="77"/>
      <c r="CN32" s="83"/>
      <c r="CO32" s="32">
        <v>106</v>
      </c>
      <c r="CP32" s="77"/>
      <c r="CQ32" s="83"/>
      <c r="CR32" s="32">
        <v>43</v>
      </c>
      <c r="CS32" s="77"/>
      <c r="CT32" s="83"/>
      <c r="CU32" s="32">
        <v>43</v>
      </c>
      <c r="CV32" s="77"/>
      <c r="CW32" s="83"/>
    </row>
    <row r="33" spans="1:101" ht="22.5" customHeight="1" x14ac:dyDescent="0.25">
      <c r="A33" s="78"/>
      <c r="B33" s="87"/>
      <c r="C33" s="78"/>
      <c r="D33" s="15" t="s">
        <v>74</v>
      </c>
      <c r="E33" s="90"/>
      <c r="F33" s="37">
        <f>F32/F31</f>
        <v>1</v>
      </c>
      <c r="G33" s="78"/>
      <c r="H33" s="84"/>
      <c r="I33" s="37">
        <f t="shared" ref="I33" si="1239">I32/I31</f>
        <v>0.5641025641025641</v>
      </c>
      <c r="J33" s="78"/>
      <c r="K33" s="84"/>
      <c r="L33" s="37">
        <f t="shared" ref="L33" si="1240">L32/L31</f>
        <v>0.875</v>
      </c>
      <c r="M33" s="78"/>
      <c r="N33" s="84"/>
      <c r="O33" s="37">
        <f t="shared" ref="O33" si="1241">O32/O31</f>
        <v>0.94285714285714284</v>
      </c>
      <c r="P33" s="78"/>
      <c r="Q33" s="84"/>
      <c r="R33" s="37">
        <f t="shared" ref="R33" si="1242">R32/R31</f>
        <v>0.89230769230769236</v>
      </c>
      <c r="S33" s="78"/>
      <c r="T33" s="84"/>
      <c r="U33" s="37">
        <f t="shared" ref="U33" si="1243">U32/U31</f>
        <v>0.45945945945945948</v>
      </c>
      <c r="V33" s="78"/>
      <c r="W33" s="84"/>
      <c r="X33" s="37">
        <f t="shared" ref="X33" si="1244">X32/X31</f>
        <v>0.56923076923076921</v>
      </c>
      <c r="Y33" s="78"/>
      <c r="Z33" s="84"/>
      <c r="AA33" s="37">
        <f t="shared" ref="AA33" si="1245">AA32/AA31</f>
        <v>0.1875</v>
      </c>
      <c r="AB33" s="78"/>
      <c r="AC33" s="84"/>
      <c r="AD33" s="37">
        <f t="shared" ref="AD33" si="1246">AD32/AD31</f>
        <v>0.72727272727272729</v>
      </c>
      <c r="AE33" s="78"/>
      <c r="AF33" s="84"/>
      <c r="AG33" s="37">
        <f t="shared" ref="AG33" si="1247">AG32/AG31</f>
        <v>0.60465116279069764</v>
      </c>
      <c r="AH33" s="78"/>
      <c r="AI33" s="84"/>
      <c r="AJ33" s="37">
        <f t="shared" ref="AJ33" si="1248">AJ32/AJ31</f>
        <v>1</v>
      </c>
      <c r="AK33" s="78"/>
      <c r="AL33" s="84"/>
      <c r="AM33" s="37">
        <f t="shared" ref="AM33" si="1249">AM32/AM31</f>
        <v>0.90769230769230769</v>
      </c>
      <c r="AN33" s="78"/>
      <c r="AO33" s="84"/>
      <c r="AP33" s="37">
        <f t="shared" ref="AP33" si="1250">AP32/AP31</f>
        <v>0.83333333333333337</v>
      </c>
      <c r="AQ33" s="78"/>
      <c r="AR33" s="84"/>
      <c r="AS33" s="37">
        <f t="shared" ref="AS33" si="1251">AS32/AS31</f>
        <v>0.69863013698630139</v>
      </c>
      <c r="AT33" s="78"/>
      <c r="AU33" s="84"/>
      <c r="AV33" s="37">
        <f t="shared" ref="AV33" si="1252">AV32/AV31</f>
        <v>1</v>
      </c>
      <c r="AW33" s="78"/>
      <c r="AX33" s="84"/>
      <c r="AY33" s="37">
        <f t="shared" ref="AY33" si="1253">AY32/AY31</f>
        <v>1</v>
      </c>
      <c r="AZ33" s="78"/>
      <c r="BA33" s="84"/>
      <c r="BB33" s="37">
        <f t="shared" ref="BB33" si="1254">BB32/BB31</f>
        <v>0.5752212389380531</v>
      </c>
      <c r="BC33" s="78"/>
      <c r="BD33" s="84"/>
      <c r="BE33" s="37">
        <f t="shared" ref="BE33" si="1255">BE32/BE31</f>
        <v>0.69230769230769229</v>
      </c>
      <c r="BF33" s="78"/>
      <c r="BG33" s="84"/>
      <c r="BH33" s="37">
        <f t="shared" ref="BH33" si="1256">BH32/BH31</f>
        <v>0.31343283582089554</v>
      </c>
      <c r="BI33" s="78"/>
      <c r="BJ33" s="84"/>
      <c r="BK33" s="37">
        <f t="shared" ref="BK33" si="1257">BK32/BK31</f>
        <v>9.8360655737704916E-2</v>
      </c>
      <c r="BL33" s="78"/>
      <c r="BM33" s="84"/>
      <c r="BN33" s="37">
        <f t="shared" ref="BN33" si="1258">BN32/BN31</f>
        <v>1</v>
      </c>
      <c r="BO33" s="78"/>
      <c r="BP33" s="84"/>
      <c r="BQ33" s="37">
        <f t="shared" ref="BQ33" si="1259">BQ32/BQ31</f>
        <v>1</v>
      </c>
      <c r="BR33" s="78"/>
      <c r="BS33" s="84"/>
      <c r="BT33" s="37">
        <f t="shared" ref="BT33" si="1260">BT32/BT31</f>
        <v>1</v>
      </c>
      <c r="BU33" s="78"/>
      <c r="BV33" s="84"/>
      <c r="BW33" s="37">
        <f t="shared" ref="BW33" si="1261">BW32/BW31</f>
        <v>0.91891891891891897</v>
      </c>
      <c r="BX33" s="78"/>
      <c r="BY33" s="84"/>
      <c r="BZ33" s="37">
        <f t="shared" ref="BZ33" si="1262">BZ32/BZ31</f>
        <v>0.45833333333333331</v>
      </c>
      <c r="CA33" s="78"/>
      <c r="CB33" s="84"/>
      <c r="CC33" s="37">
        <f t="shared" ref="CC33" si="1263">CC32/CC31</f>
        <v>0.37333333333333335</v>
      </c>
      <c r="CD33" s="78"/>
      <c r="CE33" s="84"/>
      <c r="CF33" s="37">
        <f t="shared" ref="CF33" si="1264">CF32/CF31</f>
        <v>0.84905660377358494</v>
      </c>
      <c r="CG33" s="78"/>
      <c r="CH33" s="84"/>
      <c r="CI33" s="37">
        <f t="shared" ref="CI33" si="1265">CI32/CI31</f>
        <v>0.51851851851851849</v>
      </c>
      <c r="CJ33" s="78"/>
      <c r="CK33" s="84"/>
      <c r="CL33" s="37">
        <f t="shared" ref="CL33" si="1266">CL32/CL31</f>
        <v>0.63076923076923075</v>
      </c>
      <c r="CM33" s="78"/>
      <c r="CN33" s="84"/>
      <c r="CO33" s="37">
        <f t="shared" ref="CO33" si="1267">CO32/CO31</f>
        <v>0.89075630252100846</v>
      </c>
      <c r="CP33" s="78"/>
      <c r="CQ33" s="84"/>
      <c r="CR33" s="37">
        <f t="shared" ref="CR33" si="1268">CR32/CR31</f>
        <v>1</v>
      </c>
      <c r="CS33" s="78"/>
      <c r="CT33" s="84"/>
      <c r="CU33" s="37">
        <f t="shared" ref="CU33" si="1269">CU32/CU31</f>
        <v>0.69354838709677424</v>
      </c>
      <c r="CV33" s="78"/>
      <c r="CW33" s="84"/>
    </row>
    <row r="34" spans="1:101" x14ac:dyDescent="0.25">
      <c r="A34" s="18"/>
      <c r="B34" s="20"/>
      <c r="C34" s="18"/>
      <c r="D34" s="21" t="s">
        <v>59</v>
      </c>
      <c r="E34" s="26">
        <f>SUM(E4,E7,E10,E20,E27)</f>
        <v>59</v>
      </c>
      <c r="F34" s="35" t="s">
        <v>28</v>
      </c>
      <c r="G34" s="26">
        <f>SUM(G4,G7,G10,G20,G27)</f>
        <v>37</v>
      </c>
      <c r="H34" s="69">
        <f>G34/$E$34</f>
        <v>0.6271186440677966</v>
      </c>
      <c r="I34" s="35" t="s">
        <v>28</v>
      </c>
      <c r="J34" s="26">
        <f t="shared" ref="J34" si="1270">SUM(J4,J7,J10,J20,J27)</f>
        <v>24</v>
      </c>
      <c r="K34" s="69">
        <f t="shared" ref="K34" si="1271">J34/$E$34</f>
        <v>0.40677966101694918</v>
      </c>
      <c r="L34" s="35" t="s">
        <v>28</v>
      </c>
      <c r="M34" s="26">
        <f t="shared" ref="M34" si="1272">SUM(M4,M7,M10,M20,M27)</f>
        <v>42</v>
      </c>
      <c r="N34" s="69">
        <f t="shared" ref="N34" si="1273">M34/$E$34</f>
        <v>0.71186440677966101</v>
      </c>
      <c r="O34" s="35" t="s">
        <v>28</v>
      </c>
      <c r="P34" s="26">
        <f t="shared" ref="P34" si="1274">SUM(P4,P7,P10,P20,P27)</f>
        <v>36</v>
      </c>
      <c r="Q34" s="69">
        <f t="shared" ref="Q34" si="1275">P34/$E$34</f>
        <v>0.61016949152542377</v>
      </c>
      <c r="R34" s="35" t="s">
        <v>28</v>
      </c>
      <c r="S34" s="26">
        <f t="shared" ref="S34" si="1276">SUM(S4,S7,S10,S20,S27)</f>
        <v>42</v>
      </c>
      <c r="T34" s="69">
        <f t="shared" ref="T34" si="1277">S34/$E$34</f>
        <v>0.71186440677966101</v>
      </c>
      <c r="U34" s="35" t="s">
        <v>28</v>
      </c>
      <c r="V34" s="26">
        <f t="shared" ref="V34" si="1278">SUM(V4,V7,V10,V20,V27)</f>
        <v>35</v>
      </c>
      <c r="W34" s="69">
        <f t="shared" ref="W34" si="1279">V34/$E$34</f>
        <v>0.59322033898305082</v>
      </c>
      <c r="X34" s="35" t="s">
        <v>28</v>
      </c>
      <c r="Y34" s="26">
        <f t="shared" ref="Y34" si="1280">SUM(Y4,Y7,Y10,Y20,Y27)</f>
        <v>44</v>
      </c>
      <c r="Z34" s="69">
        <f t="shared" ref="Z34" si="1281">Y34/$E$34</f>
        <v>0.74576271186440679</v>
      </c>
      <c r="AA34" s="35" t="s">
        <v>28</v>
      </c>
      <c r="AB34" s="26">
        <f t="shared" ref="AB34" si="1282">SUM(AB4,AB7,AB10,AB20,AB27)</f>
        <v>30</v>
      </c>
      <c r="AC34" s="69">
        <f t="shared" ref="AC34" si="1283">AB34/$E$34</f>
        <v>0.50847457627118642</v>
      </c>
      <c r="AD34" s="35" t="s">
        <v>28</v>
      </c>
      <c r="AE34" s="26">
        <f t="shared" ref="AE34" si="1284">SUM(AE4,AE7,AE10,AE20,AE27)</f>
        <v>47</v>
      </c>
      <c r="AF34" s="69">
        <f t="shared" ref="AF34" si="1285">AE34/$E$34</f>
        <v>0.79661016949152541</v>
      </c>
      <c r="AG34" s="35" t="s">
        <v>28</v>
      </c>
      <c r="AH34" s="26">
        <f t="shared" ref="AH34" si="1286">SUM(AH4,AH7,AH10,AH20,AH27)</f>
        <v>39</v>
      </c>
      <c r="AI34" s="69">
        <f t="shared" ref="AI34" si="1287">AH34/$E$34</f>
        <v>0.66101694915254239</v>
      </c>
      <c r="AJ34" s="35" t="s">
        <v>28</v>
      </c>
      <c r="AK34" s="26">
        <f t="shared" ref="AK34" si="1288">SUM(AK4,AK7,AK10,AK20,AK27)</f>
        <v>41</v>
      </c>
      <c r="AL34" s="69">
        <f t="shared" ref="AL34" si="1289">AK34/$E$34</f>
        <v>0.69491525423728817</v>
      </c>
      <c r="AM34" s="35" t="s">
        <v>28</v>
      </c>
      <c r="AN34" s="26">
        <f t="shared" ref="AN34" si="1290">SUM(AN4,AN7,AN10,AN20,AN27)</f>
        <v>44</v>
      </c>
      <c r="AO34" s="69">
        <f t="shared" ref="AO34" si="1291">AN34/$E$34</f>
        <v>0.74576271186440679</v>
      </c>
      <c r="AP34" s="35" t="s">
        <v>28</v>
      </c>
      <c r="AQ34" s="26">
        <f t="shared" ref="AQ34" si="1292">SUM(AQ4,AQ7,AQ10,AQ20,AQ27)</f>
        <v>38</v>
      </c>
      <c r="AR34" s="69">
        <f t="shared" ref="AR34" si="1293">AQ34/$E$34</f>
        <v>0.64406779661016944</v>
      </c>
      <c r="AS34" s="35" t="s">
        <v>28</v>
      </c>
      <c r="AT34" s="26">
        <f t="shared" ref="AT34" si="1294">SUM(AT4,AT7,AT10,AT20,AT27)</f>
        <v>43</v>
      </c>
      <c r="AU34" s="69">
        <f t="shared" ref="AU34" si="1295">AT34/$E$34</f>
        <v>0.72881355932203384</v>
      </c>
      <c r="AV34" s="35" t="s">
        <v>28</v>
      </c>
      <c r="AW34" s="26">
        <f t="shared" ref="AW34" si="1296">SUM(AW4,AW7,AW10,AW20,AW27)</f>
        <v>40</v>
      </c>
      <c r="AX34" s="69">
        <f t="shared" ref="AX34" si="1297">AW34/$E$34</f>
        <v>0.67796610169491522</v>
      </c>
      <c r="AY34" s="35" t="s">
        <v>28</v>
      </c>
      <c r="AZ34" s="26">
        <f t="shared" ref="AZ34" si="1298">SUM(AZ4,AZ7,AZ10,AZ20,AZ27)</f>
        <v>37</v>
      </c>
      <c r="BA34" s="69">
        <f t="shared" ref="BA34" si="1299">AZ34/$E$34</f>
        <v>0.6271186440677966</v>
      </c>
      <c r="BB34" s="35" t="s">
        <v>28</v>
      </c>
      <c r="BC34" s="26">
        <f t="shared" ref="BC34" si="1300">SUM(BC4,BC7,BC10,BC20,BC27)</f>
        <v>42</v>
      </c>
      <c r="BD34" s="69">
        <f t="shared" ref="BD34" si="1301">BC34/$E$34</f>
        <v>0.71186440677966101</v>
      </c>
      <c r="BE34" s="35" t="s">
        <v>28</v>
      </c>
      <c r="BF34" s="26">
        <f t="shared" ref="BF34" si="1302">SUM(BF4,BF7,BF10,BF20,BF27)</f>
        <v>40</v>
      </c>
      <c r="BG34" s="69">
        <f t="shared" ref="BG34" si="1303">BF34/$E$34</f>
        <v>0.67796610169491522</v>
      </c>
      <c r="BH34" s="35" t="s">
        <v>28</v>
      </c>
      <c r="BI34" s="26">
        <f t="shared" ref="BI34" si="1304">SUM(BI4,BI7,BI10,BI20,BI27)</f>
        <v>40</v>
      </c>
      <c r="BJ34" s="69">
        <f t="shared" ref="BJ34" si="1305">BI34/$E$34</f>
        <v>0.67796610169491522</v>
      </c>
      <c r="BK34" s="35" t="s">
        <v>28</v>
      </c>
      <c r="BL34" s="26">
        <f t="shared" ref="BL34" si="1306">SUM(BL4,BL7,BL10,BL20,BL27)</f>
        <v>34</v>
      </c>
      <c r="BM34" s="69">
        <f t="shared" ref="BM34" si="1307">BL34/$E$34</f>
        <v>0.57627118644067798</v>
      </c>
      <c r="BN34" s="35" t="s">
        <v>28</v>
      </c>
      <c r="BO34" s="26">
        <f t="shared" ref="BO34" si="1308">SUM(BO4,BO7,BO10,BO20,BO27)</f>
        <v>35</v>
      </c>
      <c r="BP34" s="69">
        <f t="shared" ref="BP34" si="1309">BO34/$E$34</f>
        <v>0.59322033898305082</v>
      </c>
      <c r="BQ34" s="35" t="s">
        <v>28</v>
      </c>
      <c r="BR34" s="26">
        <f t="shared" ref="BR34" si="1310">SUM(BR4,BR7,BR10,BR20,BR27)</f>
        <v>45</v>
      </c>
      <c r="BS34" s="69">
        <f t="shared" ref="BS34" si="1311">BR34/$E$34</f>
        <v>0.76271186440677963</v>
      </c>
      <c r="BT34" s="35" t="s">
        <v>28</v>
      </c>
      <c r="BU34" s="26">
        <f t="shared" ref="BU34" si="1312">SUM(BU4,BU7,BU10,BU20,BU27)</f>
        <v>36</v>
      </c>
      <c r="BV34" s="69">
        <f t="shared" ref="BV34" si="1313">BU34/$E$34</f>
        <v>0.61016949152542377</v>
      </c>
      <c r="BW34" s="35" t="s">
        <v>28</v>
      </c>
      <c r="BX34" s="26">
        <f t="shared" ref="BX34" si="1314">SUM(BX4,BX7,BX10,BX20,BX27)</f>
        <v>35</v>
      </c>
      <c r="BY34" s="69">
        <f t="shared" ref="BY34" si="1315">BX34/$E$34</f>
        <v>0.59322033898305082</v>
      </c>
      <c r="BZ34" s="35" t="s">
        <v>28</v>
      </c>
      <c r="CA34" s="26">
        <f t="shared" ref="CA34" si="1316">SUM(CA4,CA7,CA10,CA20,CA27)</f>
        <v>32</v>
      </c>
      <c r="CB34" s="69">
        <f t="shared" ref="CB34" si="1317">CA34/$E$34</f>
        <v>0.5423728813559322</v>
      </c>
      <c r="CC34" s="35" t="s">
        <v>28</v>
      </c>
      <c r="CD34" s="26">
        <f t="shared" ref="CD34" si="1318">SUM(CD4,CD7,CD10,CD20,CD27)</f>
        <v>39</v>
      </c>
      <c r="CE34" s="69">
        <f t="shared" ref="CE34" si="1319">CD34/$E$34</f>
        <v>0.66101694915254239</v>
      </c>
      <c r="CF34" s="35" t="s">
        <v>28</v>
      </c>
      <c r="CG34" s="26">
        <f t="shared" ref="CG34" si="1320">SUM(CG4,CG7,CG10,CG20,CG27)</f>
        <v>36</v>
      </c>
      <c r="CH34" s="69">
        <f t="shared" ref="CH34" si="1321">CG34/$E$34</f>
        <v>0.61016949152542377</v>
      </c>
      <c r="CI34" s="35" t="s">
        <v>28</v>
      </c>
      <c r="CJ34" s="26">
        <f t="shared" ref="CJ34" si="1322">SUM(CJ4,CJ7,CJ10,CJ20,CJ27)</f>
        <v>44</v>
      </c>
      <c r="CK34" s="69">
        <f t="shared" ref="CK34" si="1323">CJ34/$E$34</f>
        <v>0.74576271186440679</v>
      </c>
      <c r="CL34" s="35" t="s">
        <v>28</v>
      </c>
      <c r="CM34" s="26">
        <f t="shared" ref="CM34" si="1324">SUM(CM4,CM7,CM10,CM20,CM27)</f>
        <v>38</v>
      </c>
      <c r="CN34" s="69">
        <f t="shared" ref="CN34" si="1325">CM34/$E$34</f>
        <v>0.64406779661016944</v>
      </c>
      <c r="CO34" s="35" t="s">
        <v>28</v>
      </c>
      <c r="CP34" s="26">
        <f t="shared" ref="CP34" si="1326">SUM(CP4,CP7,CP10,CP20,CP27)</f>
        <v>36</v>
      </c>
      <c r="CQ34" s="69">
        <f t="shared" ref="CQ34" si="1327">CP34/$E$34</f>
        <v>0.61016949152542377</v>
      </c>
      <c r="CR34" s="35" t="s">
        <v>28</v>
      </c>
      <c r="CS34" s="26">
        <f t="shared" ref="CS34" si="1328">SUM(CS4,CS7,CS10,CS20,CS27)</f>
        <v>48</v>
      </c>
      <c r="CT34" s="69">
        <f t="shared" ref="CT34" si="1329">CS34/$E$34</f>
        <v>0.81355932203389836</v>
      </c>
      <c r="CU34" s="35" t="s">
        <v>28</v>
      </c>
      <c r="CV34" s="26">
        <f t="shared" ref="CV34" si="1330">SUM(CV4,CV7,CV10,CV20,CV27)</f>
        <v>42</v>
      </c>
      <c r="CW34" s="69">
        <f t="shared" ref="CW34" si="1331">CV34/$E$34</f>
        <v>0.71186440677966101</v>
      </c>
    </row>
    <row r="35" spans="1:101" s="16" customFormat="1" ht="12" thickBot="1" x14ac:dyDescent="0.3">
      <c r="A35" s="11"/>
      <c r="B35" s="22"/>
      <c r="C35" s="11"/>
      <c r="D35" s="23" t="s">
        <v>58</v>
      </c>
      <c r="E35" s="27" t="s">
        <v>28</v>
      </c>
      <c r="F35" s="38" t="s">
        <v>28</v>
      </c>
      <c r="G35" s="39" t="s">
        <v>28</v>
      </c>
      <c r="H35" s="40" t="str">
        <f>IF(H34=40%,"Низкий",IF(H34&lt;=80%,"Средний","Высокий"))</f>
        <v>Средний</v>
      </c>
      <c r="I35" s="38" t="s">
        <v>28</v>
      </c>
      <c r="J35" s="39" t="s">
        <v>28</v>
      </c>
      <c r="K35" s="40" t="str">
        <f t="shared" ref="K35" si="1332">IF(K34=40%,"Низкий",IF(K34&lt;=80%,"Средний","Высокий"))</f>
        <v>Средний</v>
      </c>
      <c r="L35" s="38" t="s">
        <v>28</v>
      </c>
      <c r="M35" s="39" t="s">
        <v>28</v>
      </c>
      <c r="N35" s="40" t="str">
        <f t="shared" ref="N35" si="1333">IF(N34=40%,"Низкий",IF(N34&lt;=80%,"Средний","Высокий"))</f>
        <v>Средний</v>
      </c>
      <c r="O35" s="38" t="s">
        <v>28</v>
      </c>
      <c r="P35" s="39" t="s">
        <v>28</v>
      </c>
      <c r="Q35" s="40" t="str">
        <f t="shared" ref="Q35" si="1334">IF(Q34=40%,"Низкий",IF(Q34&lt;=80%,"Средний","Высокий"))</f>
        <v>Средний</v>
      </c>
      <c r="R35" s="38" t="s">
        <v>28</v>
      </c>
      <c r="S35" s="39" t="s">
        <v>28</v>
      </c>
      <c r="T35" s="40" t="str">
        <f t="shared" ref="T35" si="1335">IF(T34=40%,"Низкий",IF(T34&lt;=80%,"Средний","Высокий"))</f>
        <v>Средний</v>
      </c>
      <c r="U35" s="38" t="s">
        <v>28</v>
      </c>
      <c r="V35" s="39" t="s">
        <v>28</v>
      </c>
      <c r="W35" s="40" t="str">
        <f t="shared" ref="W35" si="1336">IF(W34=40%,"Низкий",IF(W34&lt;=80%,"Средний","Высокий"))</f>
        <v>Средний</v>
      </c>
      <c r="X35" s="38" t="s">
        <v>28</v>
      </c>
      <c r="Y35" s="39" t="s">
        <v>28</v>
      </c>
      <c r="Z35" s="40" t="str">
        <f t="shared" ref="Z35" si="1337">IF(Z34=40%,"Низкий",IF(Z34&lt;=80%,"Средний","Высокий"))</f>
        <v>Средний</v>
      </c>
      <c r="AA35" s="38" t="s">
        <v>28</v>
      </c>
      <c r="AB35" s="39" t="s">
        <v>28</v>
      </c>
      <c r="AC35" s="40" t="str">
        <f t="shared" ref="AC35" si="1338">IF(AC34=40%,"Низкий",IF(AC34&lt;=80%,"Средний","Высокий"))</f>
        <v>Средний</v>
      </c>
      <c r="AD35" s="38" t="s">
        <v>28</v>
      </c>
      <c r="AE35" s="39" t="s">
        <v>28</v>
      </c>
      <c r="AF35" s="40" t="str">
        <f t="shared" ref="AF35" si="1339">IF(AF34=40%,"Низкий",IF(AF34&lt;=80%,"Средний","Высокий"))</f>
        <v>Средний</v>
      </c>
      <c r="AG35" s="38" t="s">
        <v>28</v>
      </c>
      <c r="AH35" s="39" t="s">
        <v>28</v>
      </c>
      <c r="AI35" s="40" t="str">
        <f t="shared" ref="AI35" si="1340">IF(AI34=40%,"Низкий",IF(AI34&lt;=80%,"Средний","Высокий"))</f>
        <v>Средний</v>
      </c>
      <c r="AJ35" s="38" t="s">
        <v>28</v>
      </c>
      <c r="AK35" s="39" t="s">
        <v>28</v>
      </c>
      <c r="AL35" s="40" t="str">
        <f t="shared" ref="AL35" si="1341">IF(AL34=40%,"Низкий",IF(AL34&lt;=80%,"Средний","Высокий"))</f>
        <v>Средний</v>
      </c>
      <c r="AM35" s="38" t="s">
        <v>28</v>
      </c>
      <c r="AN35" s="39" t="s">
        <v>28</v>
      </c>
      <c r="AO35" s="40" t="str">
        <f t="shared" ref="AO35" si="1342">IF(AO34=40%,"Низкий",IF(AO34&lt;=80%,"Средний","Высокий"))</f>
        <v>Средний</v>
      </c>
      <c r="AP35" s="38" t="s">
        <v>28</v>
      </c>
      <c r="AQ35" s="39" t="s">
        <v>28</v>
      </c>
      <c r="AR35" s="40" t="str">
        <f t="shared" ref="AR35" si="1343">IF(AR34=40%,"Низкий",IF(AR34&lt;=80%,"Средний","Высокий"))</f>
        <v>Средний</v>
      </c>
      <c r="AS35" s="38" t="s">
        <v>28</v>
      </c>
      <c r="AT35" s="39" t="s">
        <v>28</v>
      </c>
      <c r="AU35" s="40" t="str">
        <f t="shared" ref="AU35" si="1344">IF(AU34=40%,"Низкий",IF(AU34&lt;=80%,"Средний","Высокий"))</f>
        <v>Средний</v>
      </c>
      <c r="AV35" s="38" t="s">
        <v>28</v>
      </c>
      <c r="AW35" s="39" t="s">
        <v>28</v>
      </c>
      <c r="AX35" s="40" t="str">
        <f t="shared" ref="AX35" si="1345">IF(AX34=40%,"Низкий",IF(AX34&lt;=80%,"Средний","Высокий"))</f>
        <v>Средний</v>
      </c>
      <c r="AY35" s="38" t="s">
        <v>28</v>
      </c>
      <c r="AZ35" s="39" t="s">
        <v>28</v>
      </c>
      <c r="BA35" s="40" t="str">
        <f t="shared" ref="BA35" si="1346">IF(BA34=40%,"Низкий",IF(BA34&lt;=80%,"Средний","Высокий"))</f>
        <v>Средний</v>
      </c>
      <c r="BB35" s="38" t="s">
        <v>28</v>
      </c>
      <c r="BC35" s="39" t="s">
        <v>28</v>
      </c>
      <c r="BD35" s="40" t="str">
        <f t="shared" ref="BD35" si="1347">IF(BD34=40%,"Низкий",IF(BD34&lt;=80%,"Средний","Высокий"))</f>
        <v>Средний</v>
      </c>
      <c r="BE35" s="38" t="s">
        <v>28</v>
      </c>
      <c r="BF35" s="39" t="s">
        <v>28</v>
      </c>
      <c r="BG35" s="40" t="str">
        <f t="shared" ref="BG35" si="1348">IF(BG34=40%,"Низкий",IF(BG34&lt;=80%,"Средний","Высокий"))</f>
        <v>Средний</v>
      </c>
      <c r="BH35" s="38" t="s">
        <v>28</v>
      </c>
      <c r="BI35" s="39" t="s">
        <v>28</v>
      </c>
      <c r="BJ35" s="40" t="str">
        <f t="shared" ref="BJ35" si="1349">IF(BJ34=40%,"Низкий",IF(BJ34&lt;=80%,"Средний","Высокий"))</f>
        <v>Средний</v>
      </c>
      <c r="BK35" s="38" t="s">
        <v>28</v>
      </c>
      <c r="BL35" s="39" t="s">
        <v>28</v>
      </c>
      <c r="BM35" s="40" t="str">
        <f t="shared" ref="BM35" si="1350">IF(BM34=40%,"Низкий",IF(BM34&lt;=80%,"Средний","Высокий"))</f>
        <v>Средний</v>
      </c>
      <c r="BN35" s="38" t="s">
        <v>28</v>
      </c>
      <c r="BO35" s="39" t="s">
        <v>28</v>
      </c>
      <c r="BP35" s="40" t="str">
        <f t="shared" ref="BP35" si="1351">IF(BP34=40%,"Низкий",IF(BP34&lt;=80%,"Средний","Высокий"))</f>
        <v>Средний</v>
      </c>
      <c r="BQ35" s="38" t="s">
        <v>28</v>
      </c>
      <c r="BR35" s="39" t="s">
        <v>28</v>
      </c>
      <c r="BS35" s="40" t="str">
        <f t="shared" ref="BS35" si="1352">IF(BS34=40%,"Низкий",IF(BS34&lt;=80%,"Средний","Высокий"))</f>
        <v>Средний</v>
      </c>
      <c r="BT35" s="38" t="s">
        <v>28</v>
      </c>
      <c r="BU35" s="39" t="s">
        <v>28</v>
      </c>
      <c r="BV35" s="40" t="str">
        <f t="shared" ref="BV35" si="1353">IF(BV34=40%,"Низкий",IF(BV34&lt;=80%,"Средний","Высокий"))</f>
        <v>Средний</v>
      </c>
      <c r="BW35" s="38" t="s">
        <v>28</v>
      </c>
      <c r="BX35" s="39" t="s">
        <v>28</v>
      </c>
      <c r="BY35" s="40" t="str">
        <f t="shared" ref="BY35" si="1354">IF(BY34=40%,"Низкий",IF(BY34&lt;=80%,"Средний","Высокий"))</f>
        <v>Средний</v>
      </c>
      <c r="BZ35" s="38" t="s">
        <v>28</v>
      </c>
      <c r="CA35" s="39" t="s">
        <v>28</v>
      </c>
      <c r="CB35" s="40" t="str">
        <f t="shared" ref="CB35" si="1355">IF(CB34=40%,"Низкий",IF(CB34&lt;=80%,"Средний","Высокий"))</f>
        <v>Средний</v>
      </c>
      <c r="CC35" s="38" t="s">
        <v>28</v>
      </c>
      <c r="CD35" s="39" t="s">
        <v>28</v>
      </c>
      <c r="CE35" s="40" t="str">
        <f t="shared" ref="CE35" si="1356">IF(CE34=40%,"Низкий",IF(CE34&lt;=80%,"Средний","Высокий"))</f>
        <v>Средний</v>
      </c>
      <c r="CF35" s="38" t="s">
        <v>28</v>
      </c>
      <c r="CG35" s="39" t="s">
        <v>28</v>
      </c>
      <c r="CH35" s="40" t="str">
        <f t="shared" ref="CH35" si="1357">IF(CH34=40%,"Низкий",IF(CH34&lt;=80%,"Средний","Высокий"))</f>
        <v>Средний</v>
      </c>
      <c r="CI35" s="38" t="s">
        <v>28</v>
      </c>
      <c r="CJ35" s="39" t="s">
        <v>28</v>
      </c>
      <c r="CK35" s="40" t="str">
        <f t="shared" ref="CK35" si="1358">IF(CK34=40%,"Низкий",IF(CK34&lt;=80%,"Средний","Высокий"))</f>
        <v>Средний</v>
      </c>
      <c r="CL35" s="38" t="s">
        <v>28</v>
      </c>
      <c r="CM35" s="39" t="s">
        <v>28</v>
      </c>
      <c r="CN35" s="40" t="str">
        <f t="shared" ref="CN35" si="1359">IF(CN34=40%,"Низкий",IF(CN34&lt;=80%,"Средний","Высокий"))</f>
        <v>Средний</v>
      </c>
      <c r="CO35" s="38" t="s">
        <v>28</v>
      </c>
      <c r="CP35" s="39" t="s">
        <v>28</v>
      </c>
      <c r="CQ35" s="40" t="str">
        <f t="shared" ref="CQ35" si="1360">IF(CQ34=40%,"Низкий",IF(CQ34&lt;=80%,"Средний","Высокий"))</f>
        <v>Средний</v>
      </c>
      <c r="CR35" s="38" t="s">
        <v>28</v>
      </c>
      <c r="CS35" s="39" t="s">
        <v>28</v>
      </c>
      <c r="CT35" s="40" t="str">
        <f t="shared" ref="CT35" si="1361">IF(CT34=40%,"Низкий",IF(CT34&lt;=80%,"Средний","Высокий"))</f>
        <v>Высокий</v>
      </c>
      <c r="CU35" s="38" t="s">
        <v>28</v>
      </c>
      <c r="CV35" s="39" t="s">
        <v>28</v>
      </c>
      <c r="CW35" s="40" t="str">
        <f>IF(CW34=40%,"Низкий",IF(CW34&lt;=80%,"Средний","Высокий"))</f>
        <v>Средний</v>
      </c>
    </row>
  </sheetData>
  <sheetProtection selectLockedCells="1" selectUnlockedCells="1"/>
  <mergeCells count="309">
    <mergeCell ref="CQ15:CQ18"/>
    <mergeCell ref="CS15:CS18"/>
    <mergeCell ref="CT15:CT18"/>
    <mergeCell ref="CV15:CV18"/>
    <mergeCell ref="CW15:CW18"/>
    <mergeCell ref="CH15:CH18"/>
    <mergeCell ref="CJ15:CJ18"/>
    <mergeCell ref="CK15:CK18"/>
    <mergeCell ref="CM15:CM18"/>
    <mergeCell ref="CN15:CN18"/>
    <mergeCell ref="CP15:CP18"/>
    <mergeCell ref="BY15:BY18"/>
    <mergeCell ref="CA15:CA18"/>
    <mergeCell ref="CB15:CB18"/>
    <mergeCell ref="CD15:CD18"/>
    <mergeCell ref="CE15:CE18"/>
    <mergeCell ref="CG15:CG18"/>
    <mergeCell ref="BP15:BP18"/>
    <mergeCell ref="BR15:BR18"/>
    <mergeCell ref="BS15:BS18"/>
    <mergeCell ref="BU15:BU18"/>
    <mergeCell ref="BV15:BV18"/>
    <mergeCell ref="BX15:BX18"/>
    <mergeCell ref="BG15:BG18"/>
    <mergeCell ref="BI15:BI18"/>
    <mergeCell ref="BJ15:BJ18"/>
    <mergeCell ref="BL15:BL18"/>
    <mergeCell ref="BM15:BM18"/>
    <mergeCell ref="BO15:BO18"/>
    <mergeCell ref="AX15:AX18"/>
    <mergeCell ref="AZ15:AZ18"/>
    <mergeCell ref="BA15:BA18"/>
    <mergeCell ref="BC15:BC18"/>
    <mergeCell ref="BD15:BD18"/>
    <mergeCell ref="BF15:BF18"/>
    <mergeCell ref="AO15:AO18"/>
    <mergeCell ref="AQ15:AQ18"/>
    <mergeCell ref="AR15:AR18"/>
    <mergeCell ref="AT15:AT18"/>
    <mergeCell ref="AU15:AU18"/>
    <mergeCell ref="AW15:AW18"/>
    <mergeCell ref="AF15:AF18"/>
    <mergeCell ref="AH15:AH18"/>
    <mergeCell ref="AI15:AI18"/>
    <mergeCell ref="AK15:AK18"/>
    <mergeCell ref="AL15:AL18"/>
    <mergeCell ref="AN15:AN18"/>
    <mergeCell ref="W15:W18"/>
    <mergeCell ref="Y15:Y18"/>
    <mergeCell ref="Z15:Z18"/>
    <mergeCell ref="AB15:AB18"/>
    <mergeCell ref="AC15:AC18"/>
    <mergeCell ref="AE15:AE18"/>
    <mergeCell ref="N15:N18"/>
    <mergeCell ref="P15:P18"/>
    <mergeCell ref="Q15:Q18"/>
    <mergeCell ref="S15:S18"/>
    <mergeCell ref="T15:T18"/>
    <mergeCell ref="V15:V18"/>
    <mergeCell ref="A15:A18"/>
    <mergeCell ref="B15:B18"/>
    <mergeCell ref="C15:C18"/>
    <mergeCell ref="E15:E18"/>
    <mergeCell ref="G15:G18"/>
    <mergeCell ref="H15:H18"/>
    <mergeCell ref="J15:J18"/>
    <mergeCell ref="K15:K18"/>
    <mergeCell ref="M15:M18"/>
    <mergeCell ref="CT11:CT13"/>
    <mergeCell ref="CV11:CV13"/>
    <mergeCell ref="CW11:CW13"/>
    <mergeCell ref="CK11:CK13"/>
    <mergeCell ref="CM11:CM13"/>
    <mergeCell ref="CN11:CN13"/>
    <mergeCell ref="CP11:CP13"/>
    <mergeCell ref="CQ11:CQ13"/>
    <mergeCell ref="CS11:CS13"/>
    <mergeCell ref="CB11:CB13"/>
    <mergeCell ref="CD11:CD13"/>
    <mergeCell ref="CE11:CE13"/>
    <mergeCell ref="CG11:CG13"/>
    <mergeCell ref="CH11:CH13"/>
    <mergeCell ref="CJ11:CJ13"/>
    <mergeCell ref="BS11:BS13"/>
    <mergeCell ref="BU11:BU13"/>
    <mergeCell ref="BV11:BV13"/>
    <mergeCell ref="BX11:BX13"/>
    <mergeCell ref="BY11:BY13"/>
    <mergeCell ref="CA11:CA13"/>
    <mergeCell ref="BJ11:BJ13"/>
    <mergeCell ref="BL11:BL13"/>
    <mergeCell ref="BM11:BM13"/>
    <mergeCell ref="BO11:BO13"/>
    <mergeCell ref="BP11:BP13"/>
    <mergeCell ref="BR11:BR13"/>
    <mergeCell ref="BA11:BA13"/>
    <mergeCell ref="BC11:BC13"/>
    <mergeCell ref="BD11:BD13"/>
    <mergeCell ref="BF11:BF13"/>
    <mergeCell ref="BG11:BG13"/>
    <mergeCell ref="BI11:BI13"/>
    <mergeCell ref="AR11:AR13"/>
    <mergeCell ref="AT11:AT13"/>
    <mergeCell ref="AU11:AU13"/>
    <mergeCell ref="AW11:AW13"/>
    <mergeCell ref="AX11:AX13"/>
    <mergeCell ref="AZ11:AZ13"/>
    <mergeCell ref="AI11:AI13"/>
    <mergeCell ref="AK11:AK13"/>
    <mergeCell ref="AL11:AL13"/>
    <mergeCell ref="AN11:AN13"/>
    <mergeCell ref="AO11:AO13"/>
    <mergeCell ref="AQ11:AQ13"/>
    <mergeCell ref="Z11:Z13"/>
    <mergeCell ref="AB11:AB13"/>
    <mergeCell ref="AC11:AC13"/>
    <mergeCell ref="AE11:AE13"/>
    <mergeCell ref="AF11:AF13"/>
    <mergeCell ref="AH11:AH13"/>
    <mergeCell ref="Q11:Q13"/>
    <mergeCell ref="S11:S13"/>
    <mergeCell ref="T11:T13"/>
    <mergeCell ref="V11:V13"/>
    <mergeCell ref="W11:W13"/>
    <mergeCell ref="Y11:Y13"/>
    <mergeCell ref="H11:H13"/>
    <mergeCell ref="J11:J13"/>
    <mergeCell ref="K11:K13"/>
    <mergeCell ref="M11:M13"/>
    <mergeCell ref="N11:N13"/>
    <mergeCell ref="P11:P13"/>
    <mergeCell ref="A11:A13"/>
    <mergeCell ref="B11:B13"/>
    <mergeCell ref="C11:C13"/>
    <mergeCell ref="E11:E13"/>
    <mergeCell ref="G11:G13"/>
    <mergeCell ref="CT30:CT33"/>
    <mergeCell ref="CV30:CV33"/>
    <mergeCell ref="CW30:CW33"/>
    <mergeCell ref="CK30:CK33"/>
    <mergeCell ref="CM30:CM33"/>
    <mergeCell ref="CN30:CN33"/>
    <mergeCell ref="CP30:CP33"/>
    <mergeCell ref="CQ30:CQ33"/>
    <mergeCell ref="CS30:CS33"/>
    <mergeCell ref="CB30:CB33"/>
    <mergeCell ref="CD30:CD33"/>
    <mergeCell ref="CE30:CE33"/>
    <mergeCell ref="CG30:CG33"/>
    <mergeCell ref="CH30:CH33"/>
    <mergeCell ref="CJ30:CJ33"/>
    <mergeCell ref="BS30:BS33"/>
    <mergeCell ref="BU30:BU33"/>
    <mergeCell ref="BV30:BV33"/>
    <mergeCell ref="BX30:BX33"/>
    <mergeCell ref="BY30:BY33"/>
    <mergeCell ref="CA30:CA33"/>
    <mergeCell ref="BJ30:BJ33"/>
    <mergeCell ref="BL30:BL33"/>
    <mergeCell ref="BM30:BM33"/>
    <mergeCell ref="BO30:BO33"/>
    <mergeCell ref="BP30:BP33"/>
    <mergeCell ref="BR30:BR33"/>
    <mergeCell ref="BA30:BA33"/>
    <mergeCell ref="BC30:BC33"/>
    <mergeCell ref="BD30:BD33"/>
    <mergeCell ref="BF30:BF33"/>
    <mergeCell ref="BG30:BG33"/>
    <mergeCell ref="BI30:BI33"/>
    <mergeCell ref="AR30:AR33"/>
    <mergeCell ref="AT30:AT33"/>
    <mergeCell ref="AU30:AU33"/>
    <mergeCell ref="AW30:AW33"/>
    <mergeCell ref="AX30:AX33"/>
    <mergeCell ref="AZ30:AZ33"/>
    <mergeCell ref="AI30:AI33"/>
    <mergeCell ref="AK30:AK33"/>
    <mergeCell ref="AL30:AL33"/>
    <mergeCell ref="AN30:AN33"/>
    <mergeCell ref="AO30:AO33"/>
    <mergeCell ref="AQ30:AQ33"/>
    <mergeCell ref="Z30:Z33"/>
    <mergeCell ref="AB30:AB33"/>
    <mergeCell ref="AC30:AC33"/>
    <mergeCell ref="AE30:AE33"/>
    <mergeCell ref="AF30:AF33"/>
    <mergeCell ref="AH30:AH33"/>
    <mergeCell ref="Q30:Q33"/>
    <mergeCell ref="S30:S33"/>
    <mergeCell ref="T30:T33"/>
    <mergeCell ref="V30:V33"/>
    <mergeCell ref="W30:W33"/>
    <mergeCell ref="Y30:Y33"/>
    <mergeCell ref="H30:H33"/>
    <mergeCell ref="J30:J33"/>
    <mergeCell ref="K30:K33"/>
    <mergeCell ref="M30:M33"/>
    <mergeCell ref="N30:N33"/>
    <mergeCell ref="P30:P33"/>
    <mergeCell ref="CW21:CW24"/>
    <mergeCell ref="A30:A33"/>
    <mergeCell ref="B30:B33"/>
    <mergeCell ref="C30:C33"/>
    <mergeCell ref="E30:E33"/>
    <mergeCell ref="G30:G33"/>
    <mergeCell ref="CN21:CN24"/>
    <mergeCell ref="CP21:CP24"/>
    <mergeCell ref="CQ21:CQ24"/>
    <mergeCell ref="CS21:CS24"/>
    <mergeCell ref="CT21:CT24"/>
    <mergeCell ref="CV21:CV24"/>
    <mergeCell ref="CE21:CE24"/>
    <mergeCell ref="CG21:CG24"/>
    <mergeCell ref="CH21:CH24"/>
    <mergeCell ref="CJ21:CJ24"/>
    <mergeCell ref="CK21:CK24"/>
    <mergeCell ref="CM21:CM24"/>
    <mergeCell ref="BV21:BV24"/>
    <mergeCell ref="BX21:BX24"/>
    <mergeCell ref="BY21:BY24"/>
    <mergeCell ref="CA21:CA24"/>
    <mergeCell ref="CB21:CB24"/>
    <mergeCell ref="CD21:CD24"/>
    <mergeCell ref="BM21:BM24"/>
    <mergeCell ref="BO21:BO24"/>
    <mergeCell ref="BP21:BP24"/>
    <mergeCell ref="BR21:BR24"/>
    <mergeCell ref="BS21:BS24"/>
    <mergeCell ref="BU21:BU24"/>
    <mergeCell ref="BD21:BD24"/>
    <mergeCell ref="BF21:BF24"/>
    <mergeCell ref="BG21:BG24"/>
    <mergeCell ref="BI21:BI24"/>
    <mergeCell ref="BJ21:BJ24"/>
    <mergeCell ref="BL21:BL24"/>
    <mergeCell ref="AU21:AU24"/>
    <mergeCell ref="AW21:AW24"/>
    <mergeCell ref="AX21:AX24"/>
    <mergeCell ref="AZ21:AZ24"/>
    <mergeCell ref="BA21:BA24"/>
    <mergeCell ref="BC21:BC24"/>
    <mergeCell ref="AL21:AL24"/>
    <mergeCell ref="AN21:AN24"/>
    <mergeCell ref="AO21:AO24"/>
    <mergeCell ref="AQ21:AQ24"/>
    <mergeCell ref="AR21:AR24"/>
    <mergeCell ref="AT21:AT24"/>
    <mergeCell ref="AC21:AC24"/>
    <mergeCell ref="AE21:AE24"/>
    <mergeCell ref="AF21:AF24"/>
    <mergeCell ref="AH21:AH24"/>
    <mergeCell ref="AI21:AI24"/>
    <mergeCell ref="AK21:AK24"/>
    <mergeCell ref="T21:T24"/>
    <mergeCell ref="V21:V24"/>
    <mergeCell ref="W21:W24"/>
    <mergeCell ref="Y21:Y24"/>
    <mergeCell ref="Z21:Z24"/>
    <mergeCell ref="AB21:AB24"/>
    <mergeCell ref="K21:K24"/>
    <mergeCell ref="M21:M24"/>
    <mergeCell ref="N21:N24"/>
    <mergeCell ref="P21:P24"/>
    <mergeCell ref="Q21:Q24"/>
    <mergeCell ref="S21:S24"/>
    <mergeCell ref="CR2:CT2"/>
    <mergeCell ref="CU2:CW2"/>
    <mergeCell ref="A21:A24"/>
    <mergeCell ref="B21:B24"/>
    <mergeCell ref="C21:C24"/>
    <mergeCell ref="G21:G24"/>
    <mergeCell ref="H21:H24"/>
    <mergeCell ref="J21:J24"/>
    <mergeCell ref="BZ2:CB2"/>
    <mergeCell ref="CC2:CE2"/>
    <mergeCell ref="CF2:CH2"/>
    <mergeCell ref="CI2:CK2"/>
    <mergeCell ref="CL2:CN2"/>
    <mergeCell ref="CO2:CQ2"/>
    <mergeCell ref="BH2:BJ2"/>
    <mergeCell ref="BK2:BM2"/>
    <mergeCell ref="BN2:BP2"/>
    <mergeCell ref="BQ2:BS2"/>
    <mergeCell ref="BT2:BV2"/>
    <mergeCell ref="BW2:BY2"/>
    <mergeCell ref="AP2:AR2"/>
    <mergeCell ref="AS2:AU2"/>
    <mergeCell ref="AV2:AX2"/>
    <mergeCell ref="AY2:BA2"/>
    <mergeCell ref="A1:E1"/>
    <mergeCell ref="A2:A3"/>
    <mergeCell ref="B2:B3"/>
    <mergeCell ref="C2:C3"/>
    <mergeCell ref="D2:D3"/>
    <mergeCell ref="E2:E3"/>
    <mergeCell ref="BB2:BD2"/>
    <mergeCell ref="BE2:BG2"/>
    <mergeCell ref="X2:Z2"/>
    <mergeCell ref="AA2:AC2"/>
    <mergeCell ref="AD2:AF2"/>
    <mergeCell ref="AG2:AI2"/>
    <mergeCell ref="AJ2:AL2"/>
    <mergeCell ref="AM2:AO2"/>
    <mergeCell ref="F2:H2"/>
    <mergeCell ref="I2:K2"/>
    <mergeCell ref="L2:N2"/>
    <mergeCell ref="O2:Q2"/>
    <mergeCell ref="R2:T2"/>
    <mergeCell ref="U2:W2"/>
  </mergeCells>
  <conditionalFormatting sqref="F6">
    <cfRule type="cellIs" dxfId="172" priority="121" operator="greaterThan">
      <formula>1</formula>
    </cfRule>
  </conditionalFormatting>
  <conditionalFormatting sqref="F8">
    <cfRule type="cellIs" dxfId="171" priority="120" operator="greaterThan">
      <formula>"&lt;0"</formula>
    </cfRule>
  </conditionalFormatting>
  <conditionalFormatting sqref="F9">
    <cfRule type="cellIs" dxfId="170" priority="119" operator="greaterThan">
      <formula>1</formula>
    </cfRule>
  </conditionalFormatting>
  <conditionalFormatting sqref="F22:F24">
    <cfRule type="cellIs" dxfId="169" priority="116" operator="greaterThan">
      <formula>1</formula>
    </cfRule>
  </conditionalFormatting>
  <conditionalFormatting sqref="F28">
    <cfRule type="cellIs" dxfId="168" priority="114" operator="greaterThan">
      <formula>1</formula>
    </cfRule>
  </conditionalFormatting>
  <conditionalFormatting sqref="H35">
    <cfRule type="cellIs" dxfId="167" priority="111" operator="equal">
      <formula>"Низкий"</formula>
    </cfRule>
    <cfRule type="cellIs" dxfId="166" priority="112" operator="equal">
      <formula>"Средний"</formula>
    </cfRule>
    <cfRule type="cellIs" dxfId="165" priority="113" operator="equal">
      <formula>"Высокий"</formula>
    </cfRule>
  </conditionalFormatting>
  <conditionalFormatting sqref="F5:F6 F8:F9 F22:F24 F28">
    <cfRule type="containsBlanks" dxfId="164" priority="110">
      <formula>LEN(TRIM(F5))=0</formula>
    </cfRule>
  </conditionalFormatting>
  <conditionalFormatting sqref="F12:F13">
    <cfRule type="containsBlanks" dxfId="163" priority="974">
      <formula>LEN(TRIM(F12))=0</formula>
    </cfRule>
  </conditionalFormatting>
  <conditionalFormatting sqref="I6 L6 O6 R6 U6 X6 AA6 AD6 AG6 AJ6 AM6 AP6 AS6 AV6 AY6 BB6 BE6 BH6 BK6 BN6 BQ6 BT6 BW6 BZ6 CC6 CF6 CI6 CL6 CO6 CR6 CU6">
    <cfRule type="cellIs" dxfId="162" priority="57" operator="greaterThan">
      <formula>1</formula>
    </cfRule>
  </conditionalFormatting>
  <conditionalFormatting sqref="I8 L8 O8 R8 U8 X8 AA8 AD8 AG8 AJ8 AM8 AP8 AS8 AV8 AY8 BB8 BE8 BH8 BK8 BN8 BQ8 BT8 BW8 BZ8 CC8 CF8 CI8 CL8 CO8 CR8 CU8">
    <cfRule type="cellIs" dxfId="161" priority="56" operator="greaterThan">
      <formula>"&lt;0"</formula>
    </cfRule>
  </conditionalFormatting>
  <conditionalFormatting sqref="I9 L9 O9 R9 U9 X9 AA9 AD9 AG9 AJ9 AM9 AP9 AS9 AV9 AY9 BB9 BE9 BH9 BK9 BN9 BQ9 BT9 BW9 BZ9 CC9 CF9 CI9 CL9 CO9 CR9 CU9">
    <cfRule type="cellIs" dxfId="160" priority="55" operator="greaterThan">
      <formula>1</formula>
    </cfRule>
  </conditionalFormatting>
  <conditionalFormatting sqref="I28 L28 O28 R28 U28 X28 AA28 AD28 AG28 AJ28 AM28 AP28 AS28 AV28 AY28 BB28 BE28 BH28 BK28 BN28 BQ28 BT28 BW28 BZ28 CC28 CF28 CI28 CL28 CO28 CR28 CU28">
    <cfRule type="cellIs" dxfId="159" priority="52" operator="greaterThan">
      <formula>1</formula>
    </cfRule>
  </conditionalFormatting>
  <conditionalFormatting sqref="K35 N35 Q35 T35 W35 Z35 AC35 AF35 AI35 AL35 AO35 AR35 AU35 AX35 BA35 BD35 BG35 BJ35 BM35 BP35 BS35 BV35 BY35 CB35 CE35 CH35 CK35 CN35 CQ35 CT35 CW35">
    <cfRule type="cellIs" dxfId="158" priority="49" operator="equal">
      <formula>"Низкий"</formula>
    </cfRule>
    <cfRule type="cellIs" dxfId="157" priority="50" operator="equal">
      <formula>"Средний"</formula>
    </cfRule>
    <cfRule type="cellIs" dxfId="156" priority="51" operator="equal">
      <formula>"Высокий"</formula>
    </cfRule>
  </conditionalFormatting>
  <conditionalFormatting sqref="I5:I6 L5:L6 O5:O6 R5:R6 U5:U6 X5:X6 AA5:AA6 AD5:AD6 AG5:AG6 AJ5:AJ6 AM5:AM6 AP5:AP6 AS5:AS6 AV5:AV6 AY5:AY6 BB5:BB6 BE5:BE6 BH5:BH6 BK5:BK6 BN5:BN6 BQ5:BQ6 BT5:BT6 BW5:BW6 BZ5:BZ6 CC5:CC6 CF5:CF6 CI5:CI6 CL5:CL6 CO5:CO6 CR5:CR6 CU5:CU6 I8:I9 L8:L9 O8:O9 R8:R9 U8:U9 X8:X9 AA8:AA9 AD8:AD9 AG8:AG9 AJ8:AJ9 AM8:AM9 AP8:AP9 AS8:AS9 AV8:AV9 AY8:AY9 BB8:BB9 BE8:BE9 BH8:BH9 BK8:BK9 BN8:BN9 BQ8:BQ9 BT8:BT9 BW8:BW9 BZ8:BZ9 CC8:CC9 CF8:CF9 CI8:CI9 CL8:CL9 CO8:CO9 CR8:CR9 CU8:CU9 I28 L28 O28 R28 U28 X28 AA28 AD28 AG28 AJ28 AM28 AP28 AS28 AV28 AY28 BB28 BE28 BH28 BK28 BN28 BQ28 BT28 BW28 BZ28 CC28 CF28 CI28 CL28 CO28 CR28 CU28">
    <cfRule type="containsBlanks" dxfId="155" priority="48">
      <formula>LEN(TRIM(I5))=0</formula>
    </cfRule>
  </conditionalFormatting>
  <conditionalFormatting sqref="I19 L19 O19 R19 U19 X19 AA19 AD19 AG19 AJ19 AM19 AP19 AS19 AV19 AY19 BB19 BE19 BH19 BK19 BN19 BQ19 BT19 BW19 BZ19 CC19 CF19 CI19 CL19 CO19 CR19 CU19 I14 L14 O14 R14 U14 X14 AA14 AD14 AG14 AJ14 AM14 AP14 AS14 AV14 AY14 BB14 BE14 BH14 BK14 BN14 BQ14 BT14 BW14 BZ14 CC14 CF14 CI14 CL14 CO14 CR14 CU14">
    <cfRule type="containsBlanks" dxfId="154" priority="41">
      <formula>LEN(TRIM(I14))=0</formula>
    </cfRule>
  </conditionalFormatting>
  <conditionalFormatting sqref="F31:F32">
    <cfRule type="containsBlanks" dxfId="153" priority="33">
      <formula>LEN(TRIM(F31))=0</formula>
    </cfRule>
  </conditionalFormatting>
  <conditionalFormatting sqref="I31:I32 L31:L32 O31:O32 R31:R32 U31:U32 X31:X32 AA31:AA32 AD31:AD32 AG31:AG32 AJ31:AJ32 AM31:AM32 AP31:AP32 AS31:AS32 AV31:AV32 AY31:AY32 BB31:BB32 BE31:BE32 BH31:BH32 BK31:BK32 BN31:BN32 BQ31:BQ32 BT31:BT32 BW31:BW32 BZ31:BZ32 CC31:CC32 CF31:CF32 CI31:CI32 CL31:CL32 CO31:CO32 CR31:CR32 CU31:CU32">
    <cfRule type="containsBlanks" dxfId="152" priority="32">
      <formula>LEN(TRIM(I31))=0</formula>
    </cfRule>
  </conditionalFormatting>
  <conditionalFormatting sqref="I22:I24 L22:L24 O22:O24 R22:R24 U22:U24 X22:X24 AA22:AA24 AD22:AD24 AG22:AG24 AJ22:AJ24 AM22:AM24 AP22:AP24 AS22:AS24 AV22:AV24 AY22:AY24 BB22:BB24 BE22:BE24 BH22:BH24 BK22:BK24 BN22:BN24 BQ22:BQ24 BT22:BT24 BW22:BW24 BZ22:BZ24 CC22:CC24 CF22:CF24 CI22:CI24 CL22:CL24 CO22:CO24 CR22:CR24 CU22:CU24">
    <cfRule type="cellIs" dxfId="151" priority="31" operator="greaterThan">
      <formula>1</formula>
    </cfRule>
  </conditionalFormatting>
  <conditionalFormatting sqref="I22:I24 L22:L24 O22:O24 R22:R24 U22:U24 X22:X24 AA22:AA24 AD22:AD24 AG22:AG24 AJ22:AJ24 AM22:AM24 AP22:AP24 AS22:AS24 AV22:AV24 AY22:AY24 BB22:BB24 BE22:BE24 BH22:BH24 BK22:BK24 BN22:BN24 BQ22:BQ24 BT22:BT24 BW22:BW24 BZ22:BZ24 CC22:CC24 CF22:CF24 CI22:CI24 CL22:CL24 CO22:CO24 CR22:CR24 CU22:CU24">
    <cfRule type="containsBlanks" dxfId="150" priority="30">
      <formula>LEN(TRIM(I22))=0</formula>
    </cfRule>
  </conditionalFormatting>
  <conditionalFormatting sqref="F29">
    <cfRule type="cellIs" dxfId="149" priority="29" operator="greaterThan">
      <formula>1</formula>
    </cfRule>
  </conditionalFormatting>
  <conditionalFormatting sqref="F29">
    <cfRule type="containsBlanks" dxfId="148" priority="28">
      <formula>LEN(TRIM(F29))=0</formula>
    </cfRule>
  </conditionalFormatting>
  <conditionalFormatting sqref="F29">
    <cfRule type="cellIs" dxfId="147" priority="27" operator="greaterThan">
      <formula>1</formula>
    </cfRule>
  </conditionalFormatting>
  <conditionalFormatting sqref="F25">
    <cfRule type="cellIs" dxfId="146" priority="21" operator="greaterThan">
      <formula>1</formula>
    </cfRule>
  </conditionalFormatting>
  <conditionalFormatting sqref="F25">
    <cfRule type="containsBlanks" dxfId="145" priority="20">
      <formula>LEN(TRIM(F25))=0</formula>
    </cfRule>
  </conditionalFormatting>
  <conditionalFormatting sqref="I29 L29 O29 R29 U29 X29 AA29 AD29 AG29 AJ29 AM29 AP29 AS29 AV29 AY29 BB29 BE29 BH29 BK29 BN29 BQ29 BT29 BW29 BZ29 CC29 CF29 CI29 CL29 CO29 CR29 CU29">
    <cfRule type="cellIs" dxfId="144" priority="19" operator="greaterThan">
      <formula>1</formula>
    </cfRule>
  </conditionalFormatting>
  <conditionalFormatting sqref="I29 L29 O29 R29 U29 X29 AA29 AD29 AG29 AJ29 AM29 AP29 AS29 AV29 AY29 BB29 BE29 BH29 BK29 BN29 BQ29 BT29 BW29 BZ29 CC29 CF29 CI29 CL29 CO29 CR29 CU29">
    <cfRule type="containsBlanks" dxfId="143" priority="18">
      <formula>LEN(TRIM(I29))=0</formula>
    </cfRule>
  </conditionalFormatting>
  <conditionalFormatting sqref="I29 L29 O29 R29 U29 X29 AA29 AD29 AG29 AJ29 AM29 AP29 AS29 AV29 AY29 BB29 BE29 BH29 BK29 BN29 BQ29 BT29 BW29 BZ29 CC29 CF29 CI29 CL29 CO29 CR29 CU29">
    <cfRule type="cellIs" dxfId="142" priority="17" operator="greaterThan">
      <formula>1</formula>
    </cfRule>
  </conditionalFormatting>
  <conditionalFormatting sqref="I25 L25 O25 R25 U25 X25 AA25 AD25 AG25 AJ25 AM25 AP25 AS25 AV25 AY25 BB25 BE25 BH25 BK25 BN25 BQ25 BT25 BW25 BZ25 CC25 CF25 CI25 CL25 CO25 CR25 CU25">
    <cfRule type="cellIs" dxfId="141" priority="16" operator="greaterThan">
      <formula>1</formula>
    </cfRule>
  </conditionalFormatting>
  <conditionalFormatting sqref="I25 L25 O25 R25 U25 X25 AA25 AD25 AG25 AJ25 AM25 AP25 AS25 AV25 AY25 BB25 BE25 BH25 BK25 BN25 BQ25 BT25 BW25 BZ25 CC25 CF25 CI25 CL25 CO25 CR25 CU25">
    <cfRule type="containsBlanks" dxfId="140" priority="15">
      <formula>LEN(TRIM(I25))=0</formula>
    </cfRule>
  </conditionalFormatting>
  <conditionalFormatting sqref="F26">
    <cfRule type="cellIs" dxfId="139" priority="14" operator="greaterThan">
      <formula>1</formula>
    </cfRule>
  </conditionalFormatting>
  <conditionalFormatting sqref="F26">
    <cfRule type="containsBlanks" dxfId="138" priority="13">
      <formula>LEN(TRIM(F26))=0</formula>
    </cfRule>
  </conditionalFormatting>
  <conditionalFormatting sqref="I26 L26 O26 R26 U26 X26 AA26 AD26 AG26 AJ26 AM26 AP26 AS26 AV26 AY26 BB26 BE26 BH26 BK26 BN26 BQ26 BT26 BW26 BZ26 CC26 CF26 CI26 CL26 CO26 CR26 CU26">
    <cfRule type="cellIs" dxfId="137" priority="12" operator="greaterThan">
      <formula>1</formula>
    </cfRule>
  </conditionalFormatting>
  <conditionalFormatting sqref="I26 L26 O26 R26 U26 X26 AA26 AD26 AG26 AJ26 AM26 AP26 AS26 AV26 AY26 BB26 BE26 BH26 BK26 BN26 BQ26 BT26 BW26 BZ26 CC26 CF26 CI26 CL26 CO26 CR26 CU26">
    <cfRule type="containsBlanks" dxfId="136" priority="11">
      <formula>LEN(TRIM(I26))=0</formula>
    </cfRule>
  </conditionalFormatting>
  <conditionalFormatting sqref="F16:F17">
    <cfRule type="containsBlanks" dxfId="135" priority="5">
      <formula>LEN(TRIM(F16))=0</formula>
    </cfRule>
  </conditionalFormatting>
  <conditionalFormatting sqref="I16:I17 L16:L17 O16:O17 R16:R17 U16:U17 X16:X17 AA16:AA17 AD16:AD17 AG16:AG17 AJ16:AJ17 AM16:AM17 AP16:AP17 AS16:AS17 AV16:AV17 AY16:AY17 BB16:BB17 BE16:BE17 BH16:BH17 BK16:BK17 BN16:BN17 BQ16:BQ17 BT16:BT17 BW16:BW17 BZ16:BZ17 CC16:CC17 CF16:CF17 CI16:CI17 CL16:CL17 CO16:CO17 CR16:CR17 CU16:CU17">
    <cfRule type="containsBlanks" dxfId="134" priority="2">
      <formula>LEN(TRIM(I16))=0</formula>
    </cfRule>
  </conditionalFormatting>
  <conditionalFormatting sqref="I12:I13 L12:L13 O12:O13 R12:R13 U12:U13 X12:X13 AA12:AA13 AD12:AD13 AG12:AG13 AJ12:AJ13 AM12:AM13 AP12:AP13 AS12:AS13 AV12:AV13 AY12:AY13 BB12:BB13 BE12:BE13 BH12:BH13 BK12:BK13 BN12:BN13 BQ12:BQ13 BT12:BT13 BW12:BW13 BZ12:BZ13 CC12:CC13 CF12:CF13 CI12:CI13 CL12:CL13 CO12:CO13 CR12:CR13 CU12:CU13">
    <cfRule type="containsBlanks" dxfId="133" priority="1">
      <formula>LEN(TRIM(I12))=0</formula>
    </cfRule>
  </conditionalFormatting>
  <printOptions horizontalCentered="1"/>
  <pageMargins left="0.70866141732283472" right="0.70866141732283472" top="0.74803149606299213" bottom="0.74803149606299213" header="0.31496062992125984" footer="0.31496062992125984"/>
  <pageSetup paperSize="9" scale="71" orientation="portrait" r:id="rId1"/>
  <colBreaks count="15" manualBreakCount="15">
    <brk id="11" max="1048575" man="1"/>
    <brk id="17" max="1048575" man="1"/>
    <brk id="23" max="1048575" man="1"/>
    <brk id="29" max="1048575" man="1"/>
    <brk id="35" max="1048575" man="1"/>
    <brk id="41" max="1048575" man="1"/>
    <brk id="47" max="1048575" man="1"/>
    <brk id="53" max="1048575" man="1"/>
    <brk id="59" max="1048575" man="1"/>
    <brk id="65" max="1048575" man="1"/>
    <brk id="71" max="1048575" man="1"/>
    <brk id="77" max="1048575" man="1"/>
    <brk id="83" max="1048575" man="1"/>
    <brk id="89" max="1048575" man="1"/>
    <brk id="9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E38" sqref="E38"/>
    </sheetView>
  </sheetViews>
  <sheetFormatPr defaultRowHeight="12.75" x14ac:dyDescent="0.2"/>
  <cols>
    <col min="1" max="1" width="5" style="1" customWidth="1"/>
    <col min="2" max="2" width="48.85546875" style="1" customWidth="1"/>
    <col min="3" max="4" width="9.42578125" style="1" customWidth="1"/>
    <col min="5" max="5" width="12.5703125" style="1" customWidth="1"/>
    <col min="6" max="16384" width="9.140625" style="1"/>
  </cols>
  <sheetData>
    <row r="1" spans="1:5" ht="78" customHeight="1" x14ac:dyDescent="0.2">
      <c r="A1" s="98" t="s">
        <v>188</v>
      </c>
      <c r="B1" s="98"/>
      <c r="C1" s="98"/>
      <c r="D1" s="98"/>
      <c r="E1" s="98"/>
    </row>
    <row r="3" spans="1:5" s="2" customFormat="1" x14ac:dyDescent="0.2">
      <c r="A3" s="3" t="s">
        <v>14</v>
      </c>
      <c r="B3" s="3" t="s">
        <v>81</v>
      </c>
      <c r="C3" s="3" t="s">
        <v>82</v>
      </c>
      <c r="D3" s="3" t="s">
        <v>19</v>
      </c>
      <c r="E3" s="3" t="s">
        <v>90</v>
      </c>
    </row>
    <row r="4" spans="1:5" x14ac:dyDescent="0.2">
      <c r="A4" s="4">
        <v>1</v>
      </c>
      <c r="B4" s="5" t="s">
        <v>178</v>
      </c>
      <c r="C4" s="65">
        <f>'Оценивание ЦТО-2022 (школы)'!G37</f>
        <v>42</v>
      </c>
      <c r="D4" s="56">
        <f>'Оценивание ЦТО-2022 (школы)'!H37</f>
        <v>0.55263157894736847</v>
      </c>
      <c r="E4" s="67" t="str">
        <f>'Оценивание ЦТО-2022 (школы)'!H38</f>
        <v>Средний</v>
      </c>
    </row>
    <row r="5" spans="1:5" x14ac:dyDescent="0.2">
      <c r="A5" s="4">
        <v>2</v>
      </c>
      <c r="B5" s="5" t="s">
        <v>179</v>
      </c>
      <c r="C5" s="65">
        <f>'Оценивание ЦТО-2022 (школы)'!J37</f>
        <v>40</v>
      </c>
      <c r="D5" s="56">
        <f>'Оценивание ЦТО-2022 (школы)'!K37</f>
        <v>0.52631578947368418</v>
      </c>
      <c r="E5" s="67" t="str">
        <f>'Оценивание ЦТО-2022 (школы)'!K38</f>
        <v>Средний</v>
      </c>
    </row>
    <row r="6" spans="1:5" x14ac:dyDescent="0.2">
      <c r="A6" s="4">
        <v>3</v>
      </c>
      <c r="B6" s="5" t="s">
        <v>148</v>
      </c>
      <c r="C6" s="65">
        <f>'Оценивание ЦТО-2022 (школы)'!M37</f>
        <v>43</v>
      </c>
      <c r="D6" s="56">
        <f>'Оценивание ЦТО-2022 (школы)'!N37</f>
        <v>0.56578947368421051</v>
      </c>
      <c r="E6" s="67" t="str">
        <f>'Оценивание ЦТО-2022 (школы)'!N38</f>
        <v>Средний</v>
      </c>
    </row>
    <row r="7" spans="1:5" x14ac:dyDescent="0.2">
      <c r="A7" s="4">
        <v>4</v>
      </c>
      <c r="B7" s="5" t="s">
        <v>149</v>
      </c>
      <c r="C7" s="65">
        <f>'Оценивание ЦТО-2022 (школы)'!P37</f>
        <v>29</v>
      </c>
      <c r="D7" s="56">
        <f>'Оценивание ЦТО-2022 (школы)'!Q37</f>
        <v>0.38157894736842107</v>
      </c>
      <c r="E7" s="67" t="str">
        <f>'Оценивание ЦТО-2022 (школы)'!Q38</f>
        <v>Средний</v>
      </c>
    </row>
    <row r="8" spans="1:5" x14ac:dyDescent="0.2">
      <c r="A8" s="4">
        <v>5</v>
      </c>
      <c r="B8" s="5" t="s">
        <v>150</v>
      </c>
      <c r="C8" s="65">
        <f>'Оценивание ЦТО-2022 (школы)'!S37</f>
        <v>46</v>
      </c>
      <c r="D8" s="56">
        <f>'Оценивание ЦТО-2022 (школы)'!T37</f>
        <v>0.60526315789473684</v>
      </c>
      <c r="E8" s="67" t="str">
        <f>'Оценивание ЦТО-2022 (школы)'!T38</f>
        <v>Средний</v>
      </c>
    </row>
    <row r="9" spans="1:5" x14ac:dyDescent="0.2">
      <c r="A9" s="4">
        <v>6</v>
      </c>
      <c r="B9" s="5" t="s">
        <v>151</v>
      </c>
      <c r="C9" s="65">
        <f>'Оценивание ЦТО-2022 (школы)'!V37</f>
        <v>44</v>
      </c>
      <c r="D9" s="56">
        <f>'Оценивание ЦТО-2022 (школы)'!W37</f>
        <v>0.57894736842105265</v>
      </c>
      <c r="E9" s="67" t="str">
        <f>'Оценивание ЦТО-2022 (школы)'!W38</f>
        <v>Средний</v>
      </c>
    </row>
    <row r="10" spans="1:5" x14ac:dyDescent="0.2">
      <c r="A10" s="4">
        <v>7</v>
      </c>
      <c r="B10" s="5" t="s">
        <v>152</v>
      </c>
      <c r="C10" s="65">
        <f>'Оценивание ЦТО-2022 (школы)'!Y37</f>
        <v>46</v>
      </c>
      <c r="D10" s="56">
        <f>'Оценивание ЦТО-2022 (школы)'!Z37</f>
        <v>0.60526315789473684</v>
      </c>
      <c r="E10" s="67" t="str">
        <f>'Оценивание ЦТО-2022 (школы)'!Z38</f>
        <v>Средний</v>
      </c>
    </row>
    <row r="11" spans="1:5" x14ac:dyDescent="0.2">
      <c r="A11" s="4">
        <v>8</v>
      </c>
      <c r="B11" s="5" t="s">
        <v>153</v>
      </c>
      <c r="C11" s="65">
        <f>'Оценивание ЦТО-2022 (школы)'!AB37</f>
        <v>35</v>
      </c>
      <c r="D11" s="56">
        <f>'Оценивание ЦТО-2022 (школы)'!AC37</f>
        <v>0.46052631578947367</v>
      </c>
      <c r="E11" s="67" t="str">
        <f>'Оценивание ЦТО-2022 (школы)'!AC38</f>
        <v>Средний</v>
      </c>
    </row>
    <row r="12" spans="1:5" x14ac:dyDescent="0.2">
      <c r="A12" s="4">
        <v>9</v>
      </c>
      <c r="B12" s="5" t="s">
        <v>154</v>
      </c>
      <c r="C12" s="65">
        <f>'Оценивание ЦТО-2022 (школы)'!AE37</f>
        <v>37</v>
      </c>
      <c r="D12" s="56">
        <f>'Оценивание ЦТО-2022 (школы)'!AF37</f>
        <v>0.48684210526315791</v>
      </c>
      <c r="E12" s="67" t="str">
        <f>'Оценивание ЦТО-2022 (школы)'!AF38</f>
        <v>Средний</v>
      </c>
    </row>
    <row r="13" spans="1:5" x14ac:dyDescent="0.2">
      <c r="A13" s="4">
        <v>10</v>
      </c>
      <c r="B13" s="5" t="s">
        <v>155</v>
      </c>
      <c r="C13" s="65">
        <f>'Оценивание ЦТО-2022 (школы)'!AH37</f>
        <v>31</v>
      </c>
      <c r="D13" s="56">
        <f>'Оценивание ЦТО-2022 (школы)'!AI37</f>
        <v>0.40789473684210525</v>
      </c>
      <c r="E13" s="67" t="str">
        <f>'Оценивание ЦТО-2022 (школы)'!AI38</f>
        <v>Средний</v>
      </c>
    </row>
    <row r="14" spans="1:5" x14ac:dyDescent="0.2">
      <c r="A14" s="4">
        <v>11</v>
      </c>
      <c r="B14" s="5" t="s">
        <v>156</v>
      </c>
      <c r="C14" s="65">
        <f>'Оценивание ЦТО-2022 (школы)'!AK37</f>
        <v>44</v>
      </c>
      <c r="D14" s="56">
        <f>'Оценивание ЦТО-2022 (школы)'!AL37</f>
        <v>0.57894736842105265</v>
      </c>
      <c r="E14" s="67" t="str">
        <f>'Оценивание ЦТО-2022 (школы)'!AL38</f>
        <v>Средний</v>
      </c>
    </row>
    <row r="15" spans="1:5" x14ac:dyDescent="0.2">
      <c r="A15" s="4">
        <v>12</v>
      </c>
      <c r="B15" s="5" t="s">
        <v>157</v>
      </c>
      <c r="C15" s="65">
        <f>'Оценивание ЦТО-2022 (школы)'!AN37</f>
        <v>41</v>
      </c>
      <c r="D15" s="56">
        <f>'Оценивание ЦТО-2022 (школы)'!AO37</f>
        <v>0.53947368421052633</v>
      </c>
      <c r="E15" s="67" t="str">
        <f>'Оценивание ЦТО-2022 (школы)'!AO38</f>
        <v>Средний</v>
      </c>
    </row>
    <row r="16" spans="1:5" x14ac:dyDescent="0.2">
      <c r="A16" s="4">
        <v>13</v>
      </c>
      <c r="B16" s="5" t="s">
        <v>158</v>
      </c>
      <c r="C16" s="65">
        <f>'Оценивание ЦТО-2022 (школы)'!AQ37</f>
        <v>46</v>
      </c>
      <c r="D16" s="56">
        <f>'Оценивание ЦТО-2022 (школы)'!AR37</f>
        <v>0.60526315789473684</v>
      </c>
      <c r="E16" s="67" t="str">
        <f>'Оценивание ЦТО-2022 (школы)'!AR38</f>
        <v>Средний</v>
      </c>
    </row>
    <row r="17" spans="1:5" x14ac:dyDescent="0.2">
      <c r="A17" s="4">
        <v>14</v>
      </c>
      <c r="B17" s="5" t="s">
        <v>159</v>
      </c>
      <c r="C17" s="65">
        <f>'Оценивание ЦТО-2022 (школы)'!AT37</f>
        <v>40</v>
      </c>
      <c r="D17" s="56">
        <f>'Оценивание ЦТО-2022 (школы)'!AU37</f>
        <v>0.52631578947368418</v>
      </c>
      <c r="E17" s="67" t="str">
        <f>'Оценивание ЦТО-2022 (школы)'!AU38</f>
        <v>Средний</v>
      </c>
    </row>
    <row r="18" spans="1:5" x14ac:dyDescent="0.2">
      <c r="A18" s="4">
        <v>15</v>
      </c>
      <c r="B18" s="5" t="s">
        <v>160</v>
      </c>
      <c r="C18" s="65">
        <f>'Оценивание ЦТО-2022 (школы)'!AW37</f>
        <v>34</v>
      </c>
      <c r="D18" s="56">
        <f>'Оценивание ЦТО-2022 (школы)'!AX37</f>
        <v>0.44736842105263158</v>
      </c>
      <c r="E18" s="67" t="str">
        <f>'Оценивание ЦТО-2022 (школы)'!AX38</f>
        <v>Средний</v>
      </c>
    </row>
    <row r="19" spans="1:5" x14ac:dyDescent="0.2">
      <c r="A19" s="4">
        <v>16</v>
      </c>
      <c r="B19" s="5" t="s">
        <v>161</v>
      </c>
      <c r="C19" s="65">
        <f>'Оценивание ЦТО-2022 (школы)'!AZ37</f>
        <v>41</v>
      </c>
      <c r="D19" s="56">
        <f>'Оценивание ЦТО-2022 (школы)'!BA37</f>
        <v>0.53947368421052633</v>
      </c>
      <c r="E19" s="67" t="str">
        <f>'Оценивание ЦТО-2022 (школы)'!BA38</f>
        <v>Средний</v>
      </c>
    </row>
    <row r="20" spans="1:5" x14ac:dyDescent="0.2">
      <c r="A20" s="4">
        <v>17</v>
      </c>
      <c r="B20" s="5" t="s">
        <v>162</v>
      </c>
      <c r="C20" s="65">
        <f>'Оценивание ЦТО-2022 (школы)'!BC37</f>
        <v>41</v>
      </c>
      <c r="D20" s="56">
        <f>'Оценивание ЦТО-2022 (школы)'!BD37</f>
        <v>0.53947368421052633</v>
      </c>
      <c r="E20" s="67" t="str">
        <f>'Оценивание ЦТО-2022 (школы)'!BD38</f>
        <v>Средний</v>
      </c>
    </row>
    <row r="21" spans="1:5" x14ac:dyDescent="0.2">
      <c r="A21" s="4">
        <v>18</v>
      </c>
      <c r="B21" s="5" t="s">
        <v>163</v>
      </c>
      <c r="C21" s="65">
        <f>'Оценивание ЦТО-2022 (школы)'!BF37</f>
        <v>34</v>
      </c>
      <c r="D21" s="56">
        <f>'Оценивание ЦТО-2022 (школы)'!BG37</f>
        <v>0.44736842105263158</v>
      </c>
      <c r="E21" s="67" t="str">
        <f>'Оценивание ЦТО-2022 (школы)'!BG38</f>
        <v>Средний</v>
      </c>
    </row>
    <row r="22" spans="1:5" x14ac:dyDescent="0.2">
      <c r="A22" s="4">
        <v>19</v>
      </c>
      <c r="B22" s="5" t="s">
        <v>164</v>
      </c>
      <c r="C22" s="65">
        <f>'Оценивание ЦТО-2022 (школы)'!BI37</f>
        <v>52</v>
      </c>
      <c r="D22" s="56">
        <f>'Оценивание ЦТО-2022 (школы)'!BJ37</f>
        <v>0.68421052631578949</v>
      </c>
      <c r="E22" s="67" t="str">
        <f>'Оценивание ЦТО-2022 (школы)'!BJ38</f>
        <v>Средний</v>
      </c>
    </row>
    <row r="23" spans="1:5" x14ac:dyDescent="0.2">
      <c r="A23" s="4">
        <v>20</v>
      </c>
      <c r="B23" s="5" t="s">
        <v>165</v>
      </c>
      <c r="C23" s="65">
        <f>'Оценивание ЦТО-2022 (школы)'!BL37</f>
        <v>45</v>
      </c>
      <c r="D23" s="56">
        <f>'Оценивание ЦТО-2022 (школы)'!BM37</f>
        <v>0.59210526315789469</v>
      </c>
      <c r="E23" s="67" t="str">
        <f>'Оценивание ЦТО-2022 (школы)'!BM38</f>
        <v>Средний</v>
      </c>
    </row>
    <row r="24" spans="1:5" x14ac:dyDescent="0.2">
      <c r="A24" s="4">
        <v>21</v>
      </c>
      <c r="B24" s="5" t="s">
        <v>166</v>
      </c>
      <c r="C24" s="65">
        <f>'Оценивание ЦТО-2022 (школы)'!BO37</f>
        <v>33</v>
      </c>
      <c r="D24" s="56">
        <f>'Оценивание ЦТО-2022 (школы)'!BP37</f>
        <v>0.43421052631578949</v>
      </c>
      <c r="E24" s="67" t="str">
        <f>'Оценивание ЦТО-2022 (школы)'!BP38</f>
        <v>Средний</v>
      </c>
    </row>
    <row r="25" spans="1:5" x14ac:dyDescent="0.2">
      <c r="A25" s="4">
        <v>22</v>
      </c>
      <c r="B25" s="5" t="s">
        <v>167</v>
      </c>
      <c r="C25" s="65">
        <f>'Оценивание ЦТО-2022 (школы)'!BR37</f>
        <v>49</v>
      </c>
      <c r="D25" s="56">
        <f>'Оценивание ЦТО-2022 (школы)'!BS37</f>
        <v>0.64473684210526316</v>
      </c>
      <c r="E25" s="67" t="str">
        <f>'Оценивание ЦТО-2022 (школы)'!BS38</f>
        <v>Средний</v>
      </c>
    </row>
    <row r="26" spans="1:5" x14ac:dyDescent="0.2">
      <c r="A26" s="4">
        <v>23</v>
      </c>
      <c r="B26" s="5" t="s">
        <v>168</v>
      </c>
      <c r="C26" s="65">
        <f>'Оценивание ЦТО-2022 (школы)'!BU37</f>
        <v>40</v>
      </c>
      <c r="D26" s="56">
        <f>'Оценивание ЦТО-2022 (школы)'!BV37</f>
        <v>0.52631578947368418</v>
      </c>
      <c r="E26" s="67" t="str">
        <f>'Оценивание ЦТО-2022 (школы)'!BV38</f>
        <v>Средний</v>
      </c>
    </row>
    <row r="27" spans="1:5" x14ac:dyDescent="0.2">
      <c r="A27" s="4">
        <v>24</v>
      </c>
      <c r="B27" s="5" t="s">
        <v>169</v>
      </c>
      <c r="C27" s="65">
        <f>'Оценивание ЦТО-2022 (школы)'!BX37</f>
        <v>41</v>
      </c>
      <c r="D27" s="56">
        <f>'Оценивание ЦТО-2022 (школы)'!BY37</f>
        <v>0.53947368421052633</v>
      </c>
      <c r="E27" s="67" t="str">
        <f>'Оценивание ЦТО-2022 (школы)'!BY38</f>
        <v>Средний</v>
      </c>
    </row>
    <row r="28" spans="1:5" x14ac:dyDescent="0.2">
      <c r="A28" s="4">
        <v>25</v>
      </c>
      <c r="B28" s="5" t="s">
        <v>170</v>
      </c>
      <c r="C28" s="65">
        <f>'Оценивание ЦТО-2022 (школы)'!CA37</f>
        <v>42</v>
      </c>
      <c r="D28" s="56">
        <f>'Оценивание ЦТО-2022 (школы)'!CB37</f>
        <v>0.55263157894736847</v>
      </c>
      <c r="E28" s="67" t="str">
        <f>'Оценивание ЦТО-2022 (школы)'!CB38</f>
        <v>Средний</v>
      </c>
    </row>
    <row r="29" spans="1:5" x14ac:dyDescent="0.2">
      <c r="A29" s="4">
        <v>26</v>
      </c>
      <c r="B29" s="5" t="s">
        <v>171</v>
      </c>
      <c r="C29" s="65">
        <f>'Оценивание ЦТО-2022 (школы)'!CD37</f>
        <v>37</v>
      </c>
      <c r="D29" s="56">
        <f>'Оценивание ЦТО-2022 (школы)'!CE37</f>
        <v>0.48684210526315791</v>
      </c>
      <c r="E29" s="67" t="str">
        <f>'Оценивание ЦТО-2022 (школы)'!CE38</f>
        <v>Средний</v>
      </c>
    </row>
    <row r="30" spans="1:5" x14ac:dyDescent="0.2">
      <c r="A30" s="4">
        <v>27</v>
      </c>
      <c r="B30" s="5" t="s">
        <v>172</v>
      </c>
      <c r="C30" s="65">
        <f>'Оценивание ЦТО-2022 (школы)'!CG37</f>
        <v>31</v>
      </c>
      <c r="D30" s="56">
        <f>'Оценивание ЦТО-2022 (школы)'!CH37</f>
        <v>0.40789473684210525</v>
      </c>
      <c r="E30" s="67" t="str">
        <f>'Оценивание ЦТО-2022 (школы)'!CH38</f>
        <v>Средний</v>
      </c>
    </row>
    <row r="31" spans="1:5" x14ac:dyDescent="0.2">
      <c r="A31" s="4">
        <v>28</v>
      </c>
      <c r="B31" s="5" t="s">
        <v>173</v>
      </c>
      <c r="C31" s="65">
        <f>'Оценивание ЦТО-2022 (школы)'!CJ37</f>
        <v>52</v>
      </c>
      <c r="D31" s="56">
        <f>'Оценивание ЦТО-2022 (школы)'!CK37</f>
        <v>0.68421052631578949</v>
      </c>
      <c r="E31" s="67" t="str">
        <f>'Оценивание ЦТО-2022 (школы)'!CK38</f>
        <v>Средний</v>
      </c>
    </row>
    <row r="32" spans="1:5" x14ac:dyDescent="0.2">
      <c r="A32" s="4">
        <v>29</v>
      </c>
      <c r="B32" s="5" t="s">
        <v>174</v>
      </c>
      <c r="C32" s="65">
        <f>'Оценивание ЦТО-2022 (школы)'!CM37</f>
        <v>42</v>
      </c>
      <c r="D32" s="56">
        <f>'Оценивание ЦТО-2022 (школы)'!CN37</f>
        <v>0.55263157894736847</v>
      </c>
      <c r="E32" s="67" t="str">
        <f>'Оценивание ЦТО-2022 (школы)'!CN38</f>
        <v>Средний</v>
      </c>
    </row>
    <row r="33" spans="1:5" x14ac:dyDescent="0.2">
      <c r="A33" s="4">
        <v>30</v>
      </c>
      <c r="B33" s="5" t="s">
        <v>175</v>
      </c>
      <c r="C33" s="65">
        <f>'Оценивание ЦТО-2022 (школы)'!CP37</f>
        <v>52</v>
      </c>
      <c r="D33" s="56">
        <f>'Оценивание ЦТО-2022 (школы)'!CQ37</f>
        <v>0.68421052631578949</v>
      </c>
      <c r="E33" s="67" t="str">
        <f>'Оценивание ЦТО-2022 (школы)'!CQ38</f>
        <v>Средний</v>
      </c>
    </row>
    <row r="34" spans="1:5" x14ac:dyDescent="0.2">
      <c r="A34" s="4">
        <v>31</v>
      </c>
      <c r="B34" s="5" t="s">
        <v>176</v>
      </c>
      <c r="C34" s="65">
        <f>'Оценивание ЦТО-2022 (школы)'!CS37</f>
        <v>35</v>
      </c>
      <c r="D34" s="56">
        <f>'Оценивание ЦТО-2022 (школы)'!CT37</f>
        <v>0.46052631578947367</v>
      </c>
      <c r="E34" s="67" t="str">
        <f>'Оценивание ЦТО-2022 (школы)'!CT38</f>
        <v>Средний</v>
      </c>
    </row>
    <row r="35" spans="1:5" x14ac:dyDescent="0.2">
      <c r="A35" s="4">
        <v>32</v>
      </c>
      <c r="B35" s="5" t="s">
        <v>85</v>
      </c>
      <c r="C35" s="65">
        <f>'Оценивание ЦТО-2022 (школы)'!CV37</f>
        <v>43</v>
      </c>
      <c r="D35" s="56">
        <f>'Оценивание ЦТО-2022 (школы)'!CW37</f>
        <v>0.56578947368421051</v>
      </c>
      <c r="E35" s="67" t="str">
        <f>'Оценивание ЦТО-2022 (школы)'!CW38</f>
        <v>Средний</v>
      </c>
    </row>
    <row r="36" spans="1:5" x14ac:dyDescent="0.2">
      <c r="A36" s="4">
        <v>33</v>
      </c>
      <c r="B36" s="5" t="s">
        <v>86</v>
      </c>
      <c r="C36" s="65">
        <f>'Оценивание ЦТО-2022 (школы)'!CY37</f>
        <v>54</v>
      </c>
      <c r="D36" s="56">
        <f>'Оценивание ЦТО-2022 (школы)'!CZ37</f>
        <v>0.71052631578947367</v>
      </c>
      <c r="E36" s="67" t="str">
        <f>'Оценивание ЦТО-2022 (школы)'!CZ38</f>
        <v>Средний</v>
      </c>
    </row>
    <row r="37" spans="1:5" x14ac:dyDescent="0.2">
      <c r="A37" s="4">
        <v>34</v>
      </c>
      <c r="B37" s="5" t="s">
        <v>177</v>
      </c>
      <c r="C37" s="65">
        <f>'Оценивание ЦТО-2022 (школы)'!DB37</f>
        <v>48</v>
      </c>
      <c r="D37" s="56">
        <f>'Оценивание ЦТО-2022 (школы)'!DC37</f>
        <v>0.63157894736842102</v>
      </c>
      <c r="E37" s="67" t="str">
        <f>'Оценивание ЦТО-2022 (школы)'!DC38</f>
        <v>Средний</v>
      </c>
    </row>
    <row r="38" spans="1:5" s="2" customFormat="1" x14ac:dyDescent="0.2">
      <c r="A38" s="3"/>
      <c r="B38" s="6" t="s">
        <v>83</v>
      </c>
      <c r="C38" s="63">
        <f>AVERAGE(C4:C37)</f>
        <v>41.470588235294116</v>
      </c>
      <c r="D38" s="57">
        <f>AVERAGE(D4:D37)</f>
        <v>0.54566563467492257</v>
      </c>
      <c r="E38" s="67" t="str">
        <f>IF(D38=40%,"Низкий",IF(D38&lt;=80%,"Средний","Высокий"))</f>
        <v>Средний</v>
      </c>
    </row>
  </sheetData>
  <autoFilter ref="A3:E3"/>
  <mergeCells count="1">
    <mergeCell ref="A1:E1"/>
  </mergeCells>
  <conditionalFormatting sqref="E4:E37">
    <cfRule type="cellIs" dxfId="5" priority="4" operator="equal">
      <formula>"Низкий"</formula>
    </cfRule>
    <cfRule type="cellIs" dxfId="4" priority="5" operator="equal">
      <formula>"Средний"</formula>
    </cfRule>
    <cfRule type="cellIs" dxfId="3" priority="6" operator="equal">
      <formula>"Высокий"</formula>
    </cfRule>
  </conditionalFormatting>
  <conditionalFormatting sqref="E38">
    <cfRule type="cellIs" dxfId="2" priority="1" operator="equal">
      <formula>"Низкий"</formula>
    </cfRule>
    <cfRule type="cellIs" dxfId="1" priority="2" operator="equal">
      <formula>"Средний"</formula>
    </cfRule>
    <cfRule type="cellIs" dxfId="0" priority="3" operator="equal">
      <formula>"Высокий"</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L36" sqref="L36"/>
    </sheetView>
  </sheetViews>
  <sheetFormatPr defaultRowHeight="11.25" x14ac:dyDescent="0.2"/>
  <cols>
    <col min="1" max="1" width="4.28515625" style="43" customWidth="1"/>
    <col min="2" max="2" width="40.5703125" style="43" customWidth="1"/>
    <col min="3" max="7" width="7.7109375" style="43" customWidth="1"/>
    <col min="8" max="8" width="9.42578125" style="43" customWidth="1"/>
    <col min="9" max="14" width="7.7109375" style="43" customWidth="1"/>
    <col min="15" max="15" width="12.5703125" style="43" customWidth="1"/>
    <col min="16" max="16384" width="9.140625" style="43"/>
  </cols>
  <sheetData>
    <row r="1" spans="1:15" ht="78" customHeight="1" x14ac:dyDescent="0.2">
      <c r="A1" s="94" t="s">
        <v>189</v>
      </c>
      <c r="B1" s="94"/>
      <c r="C1" s="94"/>
      <c r="D1" s="94"/>
      <c r="E1" s="94"/>
      <c r="F1" s="94"/>
      <c r="G1" s="94"/>
      <c r="H1" s="94"/>
      <c r="I1" s="94"/>
      <c r="J1" s="94"/>
      <c r="K1" s="94"/>
      <c r="L1" s="94"/>
      <c r="M1" s="94"/>
      <c r="N1" s="94"/>
      <c r="O1" s="94"/>
    </row>
    <row r="2" spans="1:15" x14ac:dyDescent="0.2">
      <c r="C2" s="95" t="s">
        <v>180</v>
      </c>
      <c r="D2" s="96"/>
      <c r="E2" s="95" t="s">
        <v>181</v>
      </c>
      <c r="F2" s="96"/>
      <c r="G2" s="95" t="s">
        <v>182</v>
      </c>
      <c r="H2" s="96"/>
      <c r="I2" s="95" t="s">
        <v>183</v>
      </c>
      <c r="J2" s="96"/>
      <c r="K2" s="97" t="s">
        <v>184</v>
      </c>
      <c r="L2" s="97"/>
      <c r="M2" s="97" t="s">
        <v>185</v>
      </c>
      <c r="N2" s="97"/>
      <c r="O2" s="97"/>
    </row>
    <row r="3" spans="1:15" s="45" customFormat="1" x14ac:dyDescent="0.2">
      <c r="A3" s="44" t="s">
        <v>14</v>
      </c>
      <c r="B3" s="44" t="s">
        <v>81</v>
      </c>
      <c r="C3" s="44" t="s">
        <v>82</v>
      </c>
      <c r="D3" s="44" t="s">
        <v>19</v>
      </c>
      <c r="E3" s="44" t="s">
        <v>82</v>
      </c>
      <c r="F3" s="44" t="s">
        <v>19</v>
      </c>
      <c r="G3" s="44" t="s">
        <v>82</v>
      </c>
      <c r="H3" s="44" t="s">
        <v>19</v>
      </c>
      <c r="I3" s="44" t="s">
        <v>82</v>
      </c>
      <c r="J3" s="44" t="s">
        <v>19</v>
      </c>
      <c r="K3" s="44" t="s">
        <v>82</v>
      </c>
      <c r="L3" s="44" t="s">
        <v>19</v>
      </c>
      <c r="M3" s="44" t="s">
        <v>82</v>
      </c>
      <c r="N3" s="44" t="s">
        <v>19</v>
      </c>
      <c r="O3" s="44" t="s">
        <v>90</v>
      </c>
    </row>
    <row r="4" spans="1:15" x14ac:dyDescent="0.2">
      <c r="A4" s="46">
        <v>1</v>
      </c>
      <c r="B4" s="47" t="s">
        <v>124</v>
      </c>
      <c r="C4" s="48">
        <f>'Оценивание ЦТО-2022 (ДОУ)'!G4</f>
        <v>3</v>
      </c>
      <c r="D4" s="50">
        <f>'Оценивание ЦТО-2022 (ДОУ)'!H4</f>
        <v>0.3</v>
      </c>
      <c r="E4" s="48">
        <f>'Оценивание ЦТО-2022 (ДОУ)'!G7</f>
        <v>8</v>
      </c>
      <c r="F4" s="50">
        <f>'Оценивание ЦТО-2022 (ДОУ)'!H7</f>
        <v>1</v>
      </c>
      <c r="G4" s="48">
        <f>'Оценивание ЦТО-2022 (ДОУ)'!G10</f>
        <v>7</v>
      </c>
      <c r="H4" s="50">
        <f>'Оценивание ЦТО-2022 (ДОУ)'!H10</f>
        <v>0.35</v>
      </c>
      <c r="I4" s="48">
        <f>'Оценивание ЦТО-2022 (ДОУ)'!G20</f>
        <v>12</v>
      </c>
      <c r="J4" s="50">
        <f>'Оценивание ЦТО-2022 (ДОУ)'!H20</f>
        <v>1</v>
      </c>
      <c r="K4" s="48">
        <f>'Оценивание ЦТО-2022 (ДОУ)'!G27</f>
        <v>7</v>
      </c>
      <c r="L4" s="50">
        <f>'Оценивание ЦТО-2022 (ДОУ)'!H27</f>
        <v>0.77777777777777779</v>
      </c>
      <c r="M4" s="48">
        <f>'Оценивание ЦТО-2022 (ДОУ)'!G34</f>
        <v>37</v>
      </c>
      <c r="N4" s="50">
        <f>'Оценивание ЦТО-2022 (ДОУ)'!H34</f>
        <v>0.6271186440677966</v>
      </c>
      <c r="O4" s="14" t="str">
        <f>'Оценивание ЦТО-2022 (ДОУ)'!H35</f>
        <v>Средний</v>
      </c>
    </row>
    <row r="5" spans="1:15" x14ac:dyDescent="0.2">
      <c r="A5" s="46">
        <v>2</v>
      </c>
      <c r="B5" s="47" t="s">
        <v>125</v>
      </c>
      <c r="C5" s="48">
        <f>'Оценивание ЦТО-2022 (ДОУ)'!J4</f>
        <v>6</v>
      </c>
      <c r="D5" s="50">
        <f>'Оценивание ЦТО-2022 (ДОУ)'!K4</f>
        <v>0.6</v>
      </c>
      <c r="E5" s="48">
        <f>'Оценивание ЦТО-2022 (ДОУ)'!J7</f>
        <v>8</v>
      </c>
      <c r="F5" s="50">
        <f>'Оценивание ЦТО-2022 (ДОУ)'!K7</f>
        <v>1</v>
      </c>
      <c r="G5" s="48">
        <f>'Оценивание ЦТО-2022 (ДОУ)'!J10</f>
        <v>1</v>
      </c>
      <c r="H5" s="50">
        <f>'Оценивание ЦТО-2022 (ДОУ)'!K10</f>
        <v>0.05</v>
      </c>
      <c r="I5" s="48">
        <f>'Оценивание ЦТО-2022 (ДОУ)'!J20</f>
        <v>6</v>
      </c>
      <c r="J5" s="50">
        <f>'Оценивание ЦТО-2022 (ДОУ)'!K20</f>
        <v>0.5</v>
      </c>
      <c r="K5" s="48">
        <f>'Оценивание ЦТО-2022 (ДОУ)'!J27</f>
        <v>3</v>
      </c>
      <c r="L5" s="50">
        <f>'Оценивание ЦТО-2022 (ДОУ)'!K27</f>
        <v>0.33333333333333331</v>
      </c>
      <c r="M5" s="48">
        <f>'Оценивание ЦТО-2022 (ДОУ)'!J34</f>
        <v>24</v>
      </c>
      <c r="N5" s="50">
        <f>'Оценивание ЦТО-2022 (ДОУ)'!K34</f>
        <v>0.40677966101694918</v>
      </c>
      <c r="O5" s="14" t="str">
        <f>'Оценивание ЦТО-2022 (ДОУ)'!K35</f>
        <v>Средний</v>
      </c>
    </row>
    <row r="6" spans="1:15" x14ac:dyDescent="0.2">
      <c r="A6" s="46">
        <v>3</v>
      </c>
      <c r="B6" s="47" t="s">
        <v>126</v>
      </c>
      <c r="C6" s="48">
        <f>'Оценивание ЦТО-2022 (ДОУ)'!M4</f>
        <v>4</v>
      </c>
      <c r="D6" s="50">
        <f>'Оценивание ЦТО-2022 (ДОУ)'!N4</f>
        <v>0.4</v>
      </c>
      <c r="E6" s="48">
        <f>'Оценивание ЦТО-2022 (ДОУ)'!M7</f>
        <v>8</v>
      </c>
      <c r="F6" s="50">
        <f>'Оценивание ЦТО-2022 (ДОУ)'!N7</f>
        <v>1</v>
      </c>
      <c r="G6" s="48">
        <f>'Оценивание ЦТО-2022 (ДОУ)'!M10</f>
        <v>14</v>
      </c>
      <c r="H6" s="50">
        <f>'Оценивание ЦТО-2022 (ДОУ)'!N10</f>
        <v>0.7</v>
      </c>
      <c r="I6" s="48">
        <f>'Оценивание ЦТО-2022 (ДОУ)'!M20</f>
        <v>12</v>
      </c>
      <c r="J6" s="50">
        <f>'Оценивание ЦТО-2022 (ДОУ)'!N20</f>
        <v>1</v>
      </c>
      <c r="K6" s="48">
        <f>'Оценивание ЦТО-2022 (ДОУ)'!M27</f>
        <v>4</v>
      </c>
      <c r="L6" s="50">
        <f>'Оценивание ЦТО-2022 (ДОУ)'!N27</f>
        <v>0.44444444444444442</v>
      </c>
      <c r="M6" s="48">
        <f>'Оценивание ЦТО-2022 (ДОУ)'!M34</f>
        <v>42</v>
      </c>
      <c r="N6" s="50">
        <f>'Оценивание ЦТО-2022 (ДОУ)'!N34</f>
        <v>0.71186440677966101</v>
      </c>
      <c r="O6" s="14" t="str">
        <f>'Оценивание ЦТО-2022 (ДОУ)'!N35</f>
        <v>Средний</v>
      </c>
    </row>
    <row r="7" spans="1:15" x14ac:dyDescent="0.2">
      <c r="A7" s="46">
        <v>4</v>
      </c>
      <c r="B7" s="47" t="s">
        <v>127</v>
      </c>
      <c r="C7" s="48">
        <f>'Оценивание ЦТО-2022 (ДОУ)'!P4</f>
        <v>5</v>
      </c>
      <c r="D7" s="50">
        <f>'Оценивание ЦТО-2022 (ДОУ)'!Q4</f>
        <v>0.5</v>
      </c>
      <c r="E7" s="48">
        <f>'Оценивание ЦТО-2022 (ДОУ)'!P7</f>
        <v>8</v>
      </c>
      <c r="F7" s="50">
        <f>'Оценивание ЦТО-2022 (ДОУ)'!Q7</f>
        <v>1</v>
      </c>
      <c r="G7" s="48">
        <f>'Оценивание ЦТО-2022 (ДОУ)'!P10</f>
        <v>6</v>
      </c>
      <c r="H7" s="50">
        <f>'Оценивание ЦТО-2022 (ДОУ)'!Q10</f>
        <v>0.3</v>
      </c>
      <c r="I7" s="48">
        <f>'Оценивание ЦТО-2022 (ДОУ)'!P20</f>
        <v>12</v>
      </c>
      <c r="J7" s="50">
        <f>'Оценивание ЦТО-2022 (ДОУ)'!Q20</f>
        <v>1</v>
      </c>
      <c r="K7" s="48">
        <f>'Оценивание ЦТО-2022 (ДОУ)'!P27</f>
        <v>5</v>
      </c>
      <c r="L7" s="50">
        <f>'Оценивание ЦТО-2022 (ДОУ)'!Q27</f>
        <v>0.55555555555555558</v>
      </c>
      <c r="M7" s="48">
        <f>'Оценивание ЦТО-2022 (ДОУ)'!P34</f>
        <v>36</v>
      </c>
      <c r="N7" s="50">
        <f>'Оценивание ЦТО-2022 (ДОУ)'!Q34</f>
        <v>0.61016949152542377</v>
      </c>
      <c r="O7" s="14" t="str">
        <f>'Оценивание ЦТО-2022 (ДОУ)'!Q35</f>
        <v>Средний</v>
      </c>
    </row>
    <row r="8" spans="1:15" x14ac:dyDescent="0.2">
      <c r="A8" s="46">
        <v>5</v>
      </c>
      <c r="B8" s="47" t="s">
        <v>128</v>
      </c>
      <c r="C8" s="48">
        <f>'Оценивание ЦТО-2022 (ДОУ)'!S4</f>
        <v>5</v>
      </c>
      <c r="D8" s="50">
        <f>'Оценивание ЦТО-2022 (ДОУ)'!T4</f>
        <v>0.5</v>
      </c>
      <c r="E8" s="48">
        <f>'Оценивание ЦТО-2022 (ДОУ)'!S7</f>
        <v>8</v>
      </c>
      <c r="F8" s="50">
        <f>'Оценивание ЦТО-2022 (ДОУ)'!T7</f>
        <v>1</v>
      </c>
      <c r="G8" s="48">
        <f>'Оценивание ЦТО-2022 (ДОУ)'!S10</f>
        <v>11</v>
      </c>
      <c r="H8" s="50">
        <f>'Оценивание ЦТО-2022 (ДОУ)'!T10</f>
        <v>0.55000000000000004</v>
      </c>
      <c r="I8" s="48">
        <f>'Оценивание ЦТО-2022 (ДОУ)'!S20</f>
        <v>12</v>
      </c>
      <c r="J8" s="50">
        <f>'Оценивание ЦТО-2022 (ДОУ)'!T20</f>
        <v>1</v>
      </c>
      <c r="K8" s="48">
        <f>'Оценивание ЦТО-2022 (ДОУ)'!S27</f>
        <v>6</v>
      </c>
      <c r="L8" s="50">
        <f>'Оценивание ЦТО-2022 (ДОУ)'!T27</f>
        <v>0.66666666666666663</v>
      </c>
      <c r="M8" s="48">
        <f>'Оценивание ЦТО-2022 (ДОУ)'!S34</f>
        <v>42</v>
      </c>
      <c r="N8" s="50">
        <f>'Оценивание ЦТО-2022 (ДОУ)'!T34</f>
        <v>0.71186440677966101</v>
      </c>
      <c r="O8" s="14" t="str">
        <f>'Оценивание ЦТО-2022 (ДОУ)'!T35</f>
        <v>Средний</v>
      </c>
    </row>
    <row r="9" spans="1:15" x14ac:dyDescent="0.2">
      <c r="A9" s="46">
        <v>6</v>
      </c>
      <c r="B9" s="47" t="s">
        <v>129</v>
      </c>
      <c r="C9" s="48">
        <f>'Оценивание ЦТО-2022 (ДОУ)'!V4</f>
        <v>6</v>
      </c>
      <c r="D9" s="50">
        <f>'Оценивание ЦТО-2022 (ДОУ)'!W4</f>
        <v>0.6</v>
      </c>
      <c r="E9" s="48">
        <f>'Оценивание ЦТО-2022 (ДОУ)'!V7</f>
        <v>8</v>
      </c>
      <c r="F9" s="50">
        <f>'Оценивание ЦТО-2022 (ДОУ)'!W7</f>
        <v>1</v>
      </c>
      <c r="G9" s="48">
        <f>'Оценивание ЦТО-2022 (ДОУ)'!V10</f>
        <v>4</v>
      </c>
      <c r="H9" s="50">
        <f>'Оценивание ЦТО-2022 (ДОУ)'!W10</f>
        <v>0.2</v>
      </c>
      <c r="I9" s="48">
        <f>'Оценивание ЦТО-2022 (ДОУ)'!V20</f>
        <v>12</v>
      </c>
      <c r="J9" s="50">
        <f>'Оценивание ЦТО-2022 (ДОУ)'!W20</f>
        <v>1</v>
      </c>
      <c r="K9" s="48">
        <f>'Оценивание ЦТО-2022 (ДОУ)'!V27</f>
        <v>5</v>
      </c>
      <c r="L9" s="50">
        <f>'Оценивание ЦТО-2022 (ДОУ)'!W27</f>
        <v>0.55555555555555558</v>
      </c>
      <c r="M9" s="48">
        <f>'Оценивание ЦТО-2022 (ДОУ)'!V34</f>
        <v>35</v>
      </c>
      <c r="N9" s="50">
        <f>'Оценивание ЦТО-2022 (ДОУ)'!W34</f>
        <v>0.59322033898305082</v>
      </c>
      <c r="O9" s="14" t="str">
        <f>'Оценивание ЦТО-2022 (ДОУ)'!W35</f>
        <v>Средний</v>
      </c>
    </row>
    <row r="10" spans="1:15" x14ac:dyDescent="0.2">
      <c r="A10" s="46">
        <v>7</v>
      </c>
      <c r="B10" s="47" t="s">
        <v>130</v>
      </c>
      <c r="C10" s="48">
        <f>'Оценивание ЦТО-2022 (ДОУ)'!Y4</f>
        <v>8</v>
      </c>
      <c r="D10" s="50">
        <f>'Оценивание ЦТО-2022 (ДОУ)'!Z4</f>
        <v>0.8</v>
      </c>
      <c r="E10" s="48">
        <f>'Оценивание ЦТО-2022 (ДОУ)'!Y7</f>
        <v>8</v>
      </c>
      <c r="F10" s="50">
        <f>'Оценивание ЦТО-2022 (ДОУ)'!Z7</f>
        <v>1</v>
      </c>
      <c r="G10" s="48">
        <f>'Оценивание ЦТО-2022 (ДОУ)'!Y10</f>
        <v>9</v>
      </c>
      <c r="H10" s="50">
        <f>'Оценивание ЦТО-2022 (ДОУ)'!Z10</f>
        <v>0.45</v>
      </c>
      <c r="I10" s="48">
        <f>'Оценивание ЦТО-2022 (ДОУ)'!Y20</f>
        <v>12</v>
      </c>
      <c r="J10" s="50">
        <f>'Оценивание ЦТО-2022 (ДОУ)'!Z20</f>
        <v>1</v>
      </c>
      <c r="K10" s="48">
        <f>'Оценивание ЦТО-2022 (ДОУ)'!Y27</f>
        <v>7</v>
      </c>
      <c r="L10" s="50">
        <f>'Оценивание ЦТО-2022 (ДОУ)'!Z27</f>
        <v>0.77777777777777779</v>
      </c>
      <c r="M10" s="48">
        <f>'Оценивание ЦТО-2022 (ДОУ)'!Y34</f>
        <v>44</v>
      </c>
      <c r="N10" s="50">
        <f>'Оценивание ЦТО-2022 (ДОУ)'!Z34</f>
        <v>0.74576271186440679</v>
      </c>
      <c r="O10" s="14" t="str">
        <f>'Оценивание ЦТО-2022 (ДОУ)'!Z35</f>
        <v>Средний</v>
      </c>
    </row>
    <row r="11" spans="1:15" x14ac:dyDescent="0.2">
      <c r="A11" s="46">
        <v>8</v>
      </c>
      <c r="B11" s="47" t="s">
        <v>131</v>
      </c>
      <c r="C11" s="48">
        <f>'Оценивание ЦТО-2022 (ДОУ)'!AB4</f>
        <v>6</v>
      </c>
      <c r="D11" s="50">
        <f>'Оценивание ЦТО-2022 (ДОУ)'!AC4</f>
        <v>0.6</v>
      </c>
      <c r="E11" s="48">
        <f>'Оценивание ЦТО-2022 (ДОУ)'!AB7</f>
        <v>8</v>
      </c>
      <c r="F11" s="50">
        <f>'Оценивание ЦТО-2022 (ДОУ)'!AC7</f>
        <v>1</v>
      </c>
      <c r="G11" s="48">
        <f>'Оценивание ЦТО-2022 (ДОУ)'!AB10</f>
        <v>2</v>
      </c>
      <c r="H11" s="50">
        <f>'Оценивание ЦТО-2022 (ДОУ)'!AC10</f>
        <v>0.1</v>
      </c>
      <c r="I11" s="48">
        <f>'Оценивание ЦТО-2022 (ДОУ)'!AB20</f>
        <v>12</v>
      </c>
      <c r="J11" s="50">
        <f>'Оценивание ЦТО-2022 (ДОУ)'!AC20</f>
        <v>1</v>
      </c>
      <c r="K11" s="48">
        <f>'Оценивание ЦТО-2022 (ДОУ)'!AB27</f>
        <v>2</v>
      </c>
      <c r="L11" s="50">
        <f>'Оценивание ЦТО-2022 (ДОУ)'!AC27</f>
        <v>0.22222222222222221</v>
      </c>
      <c r="M11" s="48">
        <f>'Оценивание ЦТО-2022 (ДОУ)'!AB34</f>
        <v>30</v>
      </c>
      <c r="N11" s="50">
        <f>'Оценивание ЦТО-2022 (ДОУ)'!AC34</f>
        <v>0.50847457627118642</v>
      </c>
      <c r="O11" s="14" t="str">
        <f>'Оценивание ЦТО-2022 (ДОУ)'!AC35</f>
        <v>Средний</v>
      </c>
    </row>
    <row r="12" spans="1:15" x14ac:dyDescent="0.2">
      <c r="A12" s="46">
        <v>9</v>
      </c>
      <c r="B12" s="47" t="s">
        <v>132</v>
      </c>
      <c r="C12" s="48">
        <f>'Оценивание ЦТО-2022 (ДОУ)'!AE4</f>
        <v>9</v>
      </c>
      <c r="D12" s="50">
        <f>'Оценивание ЦТО-2022 (ДОУ)'!AF4</f>
        <v>0.9</v>
      </c>
      <c r="E12" s="48">
        <f>'Оценивание ЦТО-2022 (ДОУ)'!AE7</f>
        <v>8</v>
      </c>
      <c r="F12" s="50">
        <f>'Оценивание ЦТО-2022 (ДОУ)'!AF7</f>
        <v>1</v>
      </c>
      <c r="G12" s="48">
        <f>'Оценивание ЦТО-2022 (ДОУ)'!AE10</f>
        <v>11</v>
      </c>
      <c r="H12" s="50">
        <f>'Оценивание ЦТО-2022 (ДОУ)'!AF10</f>
        <v>0.55000000000000004</v>
      </c>
      <c r="I12" s="48">
        <f>'Оценивание ЦТО-2022 (ДОУ)'!AE20</f>
        <v>12</v>
      </c>
      <c r="J12" s="50">
        <f>'Оценивание ЦТО-2022 (ДОУ)'!AF20</f>
        <v>1</v>
      </c>
      <c r="K12" s="48">
        <f>'Оценивание ЦТО-2022 (ДОУ)'!AE27</f>
        <v>7</v>
      </c>
      <c r="L12" s="50">
        <f>'Оценивание ЦТО-2022 (ДОУ)'!AF27</f>
        <v>0.77777777777777779</v>
      </c>
      <c r="M12" s="48">
        <f>'Оценивание ЦТО-2022 (ДОУ)'!AE34</f>
        <v>47</v>
      </c>
      <c r="N12" s="50">
        <f>'Оценивание ЦТО-2022 (ДОУ)'!AF34</f>
        <v>0.79661016949152541</v>
      </c>
      <c r="O12" s="14" t="str">
        <f>'Оценивание ЦТО-2022 (ДОУ)'!AF35</f>
        <v>Средний</v>
      </c>
    </row>
    <row r="13" spans="1:15" x14ac:dyDescent="0.2">
      <c r="A13" s="46">
        <v>10</v>
      </c>
      <c r="B13" s="47" t="s">
        <v>133</v>
      </c>
      <c r="C13" s="48">
        <f>'Оценивание ЦТО-2022 (ДОУ)'!AH4</f>
        <v>6</v>
      </c>
      <c r="D13" s="50">
        <f>'Оценивание ЦТО-2022 (ДОУ)'!AI4</f>
        <v>0.6</v>
      </c>
      <c r="E13" s="48">
        <f>'Оценивание ЦТО-2022 (ДОУ)'!AH7</f>
        <v>8</v>
      </c>
      <c r="F13" s="50">
        <f>'Оценивание ЦТО-2022 (ДОУ)'!AI7</f>
        <v>1</v>
      </c>
      <c r="G13" s="48">
        <f>'Оценивание ЦТО-2022 (ДОУ)'!AH10</f>
        <v>8</v>
      </c>
      <c r="H13" s="50">
        <f>'Оценивание ЦТО-2022 (ДОУ)'!AI10</f>
        <v>0.4</v>
      </c>
      <c r="I13" s="48">
        <f>'Оценивание ЦТО-2022 (ДОУ)'!AH20</f>
        <v>12</v>
      </c>
      <c r="J13" s="50">
        <f>'Оценивание ЦТО-2022 (ДОУ)'!AI20</f>
        <v>1</v>
      </c>
      <c r="K13" s="48">
        <f>'Оценивание ЦТО-2022 (ДОУ)'!AH27</f>
        <v>5</v>
      </c>
      <c r="L13" s="50">
        <f>'Оценивание ЦТО-2022 (ДОУ)'!AI27</f>
        <v>0.55555555555555558</v>
      </c>
      <c r="M13" s="48">
        <f>'Оценивание ЦТО-2022 (ДОУ)'!AH34</f>
        <v>39</v>
      </c>
      <c r="N13" s="50">
        <f>'Оценивание ЦТО-2022 (ДОУ)'!AI34</f>
        <v>0.66101694915254239</v>
      </c>
      <c r="O13" s="14" t="str">
        <f>'Оценивание ЦТО-2022 (ДОУ)'!AI35</f>
        <v>Средний</v>
      </c>
    </row>
    <row r="14" spans="1:15" x14ac:dyDescent="0.2">
      <c r="A14" s="46">
        <v>11</v>
      </c>
      <c r="B14" s="47" t="s">
        <v>134</v>
      </c>
      <c r="C14" s="48">
        <f>'Оценивание ЦТО-2022 (ДОУ)'!AK4</f>
        <v>2</v>
      </c>
      <c r="D14" s="50">
        <f>'Оценивание ЦТО-2022 (ДОУ)'!AL4</f>
        <v>0.2</v>
      </c>
      <c r="E14" s="48">
        <f>'Оценивание ЦТО-2022 (ДОУ)'!AK7</f>
        <v>8</v>
      </c>
      <c r="F14" s="50">
        <f>'Оценивание ЦТО-2022 (ДОУ)'!AL7</f>
        <v>1</v>
      </c>
      <c r="G14" s="48">
        <f>'Оценивание ЦТО-2022 (ДОУ)'!AK10</f>
        <v>16</v>
      </c>
      <c r="H14" s="50">
        <f>'Оценивание ЦТО-2022 (ДОУ)'!AL10</f>
        <v>0.8</v>
      </c>
      <c r="I14" s="48">
        <f>'Оценивание ЦТО-2022 (ДОУ)'!AK20</f>
        <v>12</v>
      </c>
      <c r="J14" s="50">
        <f>'Оценивание ЦТО-2022 (ДОУ)'!AL20</f>
        <v>1</v>
      </c>
      <c r="K14" s="48">
        <f>'Оценивание ЦТО-2022 (ДОУ)'!AK27</f>
        <v>3</v>
      </c>
      <c r="L14" s="50">
        <f>'Оценивание ЦТО-2022 (ДОУ)'!AL27</f>
        <v>0.33333333333333331</v>
      </c>
      <c r="M14" s="48">
        <f>'Оценивание ЦТО-2022 (ДОУ)'!AK34</f>
        <v>41</v>
      </c>
      <c r="N14" s="50">
        <f>'Оценивание ЦТО-2022 (ДОУ)'!AL34</f>
        <v>0.69491525423728817</v>
      </c>
      <c r="O14" s="14" t="str">
        <f>'Оценивание ЦТО-2022 (ДОУ)'!AL35</f>
        <v>Средний</v>
      </c>
    </row>
    <row r="15" spans="1:15" x14ac:dyDescent="0.2">
      <c r="A15" s="46">
        <v>12</v>
      </c>
      <c r="B15" s="47" t="s">
        <v>135</v>
      </c>
      <c r="C15" s="48">
        <f>'Оценивание ЦТО-2022 (ДОУ)'!AN4</f>
        <v>5</v>
      </c>
      <c r="D15" s="50">
        <f>'Оценивание ЦТО-2022 (ДОУ)'!AO4</f>
        <v>0.5</v>
      </c>
      <c r="E15" s="48">
        <f>'Оценивание ЦТО-2022 (ДОУ)'!AN7</f>
        <v>8</v>
      </c>
      <c r="F15" s="50">
        <f>'Оценивание ЦТО-2022 (ДОУ)'!AO7</f>
        <v>1</v>
      </c>
      <c r="G15" s="48">
        <f>'Оценивание ЦТО-2022 (ДОУ)'!AN10</f>
        <v>12</v>
      </c>
      <c r="H15" s="50">
        <f>'Оценивание ЦТО-2022 (ДОУ)'!AO10</f>
        <v>0.6</v>
      </c>
      <c r="I15" s="48">
        <f>'Оценивание ЦТО-2022 (ДОУ)'!AN20</f>
        <v>12</v>
      </c>
      <c r="J15" s="50">
        <f>'Оценивание ЦТО-2022 (ДОУ)'!AO20</f>
        <v>1</v>
      </c>
      <c r="K15" s="48">
        <f>'Оценивание ЦТО-2022 (ДОУ)'!AN27</f>
        <v>7</v>
      </c>
      <c r="L15" s="50">
        <f>'Оценивание ЦТО-2022 (ДОУ)'!AO27</f>
        <v>0.77777777777777779</v>
      </c>
      <c r="M15" s="48">
        <f>'Оценивание ЦТО-2022 (ДОУ)'!AN34</f>
        <v>44</v>
      </c>
      <c r="N15" s="50">
        <f>'Оценивание ЦТО-2022 (ДОУ)'!AO34</f>
        <v>0.74576271186440679</v>
      </c>
      <c r="O15" s="14" t="str">
        <f>'Оценивание ЦТО-2022 (ДОУ)'!AO35</f>
        <v>Средний</v>
      </c>
    </row>
    <row r="16" spans="1:15" x14ac:dyDescent="0.2">
      <c r="A16" s="46">
        <v>13</v>
      </c>
      <c r="B16" s="47" t="s">
        <v>114</v>
      </c>
      <c r="C16" s="48">
        <f>'Оценивание ЦТО-2022 (ДОУ)'!AQ4</f>
        <v>5</v>
      </c>
      <c r="D16" s="50">
        <f>'Оценивание ЦТО-2022 (ДОУ)'!AR4</f>
        <v>0.5</v>
      </c>
      <c r="E16" s="48">
        <f>'Оценивание ЦТО-2022 (ДОУ)'!AQ7</f>
        <v>8</v>
      </c>
      <c r="F16" s="50">
        <f>'Оценивание ЦТО-2022 (ДОУ)'!AR7</f>
        <v>1</v>
      </c>
      <c r="G16" s="48">
        <f>'Оценивание ЦТО-2022 (ДОУ)'!AQ10</f>
        <v>6</v>
      </c>
      <c r="H16" s="50">
        <f>'Оценивание ЦТО-2022 (ДОУ)'!AR10</f>
        <v>0.3</v>
      </c>
      <c r="I16" s="48">
        <f>'Оценивание ЦТО-2022 (ДОУ)'!AQ20</f>
        <v>12</v>
      </c>
      <c r="J16" s="50">
        <f>'Оценивание ЦТО-2022 (ДОУ)'!AR20</f>
        <v>1</v>
      </c>
      <c r="K16" s="48">
        <f>'Оценивание ЦТО-2022 (ДОУ)'!AQ27</f>
        <v>7</v>
      </c>
      <c r="L16" s="50">
        <f>'Оценивание ЦТО-2022 (ДОУ)'!AR27</f>
        <v>0.77777777777777779</v>
      </c>
      <c r="M16" s="48">
        <f>'Оценивание ЦТО-2022 (ДОУ)'!AQ34</f>
        <v>38</v>
      </c>
      <c r="N16" s="50">
        <f>'Оценивание ЦТО-2022 (ДОУ)'!AR34</f>
        <v>0.64406779661016944</v>
      </c>
      <c r="O16" s="14" t="str">
        <f>'Оценивание ЦТО-2022 (ДОУ)'!AR35</f>
        <v>Средний</v>
      </c>
    </row>
    <row r="17" spans="1:15" x14ac:dyDescent="0.2">
      <c r="A17" s="46">
        <v>14</v>
      </c>
      <c r="B17" s="47" t="s">
        <v>136</v>
      </c>
      <c r="C17" s="48">
        <f>'Оценивание ЦТО-2022 (ДОУ)'!AT4</f>
        <v>7</v>
      </c>
      <c r="D17" s="50">
        <f>'Оценивание ЦТО-2022 (ДОУ)'!AU4</f>
        <v>0.7</v>
      </c>
      <c r="E17" s="48">
        <f>'Оценивание ЦТО-2022 (ДОУ)'!AT7</f>
        <v>8</v>
      </c>
      <c r="F17" s="50">
        <f>'Оценивание ЦТО-2022 (ДОУ)'!AU7</f>
        <v>1</v>
      </c>
      <c r="G17" s="48">
        <f>'Оценивание ЦТО-2022 (ДОУ)'!AT10</f>
        <v>9</v>
      </c>
      <c r="H17" s="50">
        <f>'Оценивание ЦТО-2022 (ДОУ)'!AU10</f>
        <v>0.45</v>
      </c>
      <c r="I17" s="48">
        <f>'Оценивание ЦТО-2022 (ДОУ)'!AT20</f>
        <v>12</v>
      </c>
      <c r="J17" s="50">
        <f>'Оценивание ЦТО-2022 (ДОУ)'!AU20</f>
        <v>1</v>
      </c>
      <c r="K17" s="48">
        <f>'Оценивание ЦТО-2022 (ДОУ)'!AT27</f>
        <v>7</v>
      </c>
      <c r="L17" s="50">
        <f>'Оценивание ЦТО-2022 (ДОУ)'!AU27</f>
        <v>0.77777777777777779</v>
      </c>
      <c r="M17" s="48">
        <f>'Оценивание ЦТО-2022 (ДОУ)'!AT34</f>
        <v>43</v>
      </c>
      <c r="N17" s="50">
        <f>'Оценивание ЦТО-2022 (ДОУ)'!AU34</f>
        <v>0.72881355932203384</v>
      </c>
      <c r="O17" s="14" t="str">
        <f>'Оценивание ЦТО-2022 (ДОУ)'!AU35</f>
        <v>Средний</v>
      </c>
    </row>
    <row r="18" spans="1:15" x14ac:dyDescent="0.2">
      <c r="A18" s="46">
        <v>15</v>
      </c>
      <c r="B18" s="47" t="s">
        <v>137</v>
      </c>
      <c r="C18" s="48">
        <f>'Оценивание ЦТО-2022 (ДОУ)'!AW4</f>
        <v>7</v>
      </c>
      <c r="D18" s="50">
        <f>'Оценивание ЦТО-2022 (ДОУ)'!AX4</f>
        <v>0.7</v>
      </c>
      <c r="E18" s="48">
        <f>'Оценивание ЦТО-2022 (ДОУ)'!AW7</f>
        <v>8</v>
      </c>
      <c r="F18" s="50">
        <f>'Оценивание ЦТО-2022 (ДОУ)'!AX7</f>
        <v>1</v>
      </c>
      <c r="G18" s="48">
        <f>'Оценивание ЦТО-2022 (ДОУ)'!AW10</f>
        <v>6</v>
      </c>
      <c r="H18" s="50">
        <f>'Оценивание ЦТО-2022 (ДОУ)'!AX10</f>
        <v>0.3</v>
      </c>
      <c r="I18" s="48">
        <f>'Оценивание ЦТО-2022 (ДОУ)'!AW20</f>
        <v>12</v>
      </c>
      <c r="J18" s="50">
        <f>'Оценивание ЦТО-2022 (ДОУ)'!AX20</f>
        <v>1</v>
      </c>
      <c r="K18" s="48">
        <f>'Оценивание ЦТО-2022 (ДОУ)'!AW27</f>
        <v>7</v>
      </c>
      <c r="L18" s="50">
        <f>'Оценивание ЦТО-2022 (ДОУ)'!AX27</f>
        <v>0.77777777777777779</v>
      </c>
      <c r="M18" s="48">
        <f>'Оценивание ЦТО-2022 (ДОУ)'!AW34</f>
        <v>40</v>
      </c>
      <c r="N18" s="50">
        <f>'Оценивание ЦТО-2022 (ДОУ)'!AX34</f>
        <v>0.67796610169491522</v>
      </c>
      <c r="O18" s="14" t="str">
        <f>'Оценивание ЦТО-2022 (ДОУ)'!AX35</f>
        <v>Средний</v>
      </c>
    </row>
    <row r="19" spans="1:15" x14ac:dyDescent="0.2">
      <c r="A19" s="46">
        <v>16</v>
      </c>
      <c r="B19" s="47" t="s">
        <v>138</v>
      </c>
      <c r="C19" s="48">
        <f>'Оценивание ЦТО-2022 (ДОУ)'!AZ4</f>
        <v>4</v>
      </c>
      <c r="D19" s="50">
        <f>'Оценивание ЦТО-2022 (ДОУ)'!BA4</f>
        <v>0.4</v>
      </c>
      <c r="E19" s="48">
        <f>'Оценивание ЦТО-2022 (ДОУ)'!AZ7</f>
        <v>8</v>
      </c>
      <c r="F19" s="50">
        <f>'Оценивание ЦТО-2022 (ДОУ)'!BA7</f>
        <v>1</v>
      </c>
      <c r="G19" s="48">
        <f>'Оценивание ЦТО-2022 (ДОУ)'!AZ10</f>
        <v>8</v>
      </c>
      <c r="H19" s="50">
        <f>'Оценивание ЦТО-2022 (ДОУ)'!BA10</f>
        <v>0.4</v>
      </c>
      <c r="I19" s="48">
        <f>'Оценивание ЦТО-2022 (ДОУ)'!AZ20</f>
        <v>12</v>
      </c>
      <c r="J19" s="50">
        <f>'Оценивание ЦТО-2022 (ДОУ)'!BA20</f>
        <v>1</v>
      </c>
      <c r="K19" s="48">
        <f>'Оценивание ЦТО-2022 (ДОУ)'!AZ27</f>
        <v>5</v>
      </c>
      <c r="L19" s="50">
        <f>'Оценивание ЦТО-2022 (ДОУ)'!BA27</f>
        <v>0.55555555555555558</v>
      </c>
      <c r="M19" s="48">
        <f>'Оценивание ЦТО-2022 (ДОУ)'!AZ34</f>
        <v>37</v>
      </c>
      <c r="N19" s="50">
        <f>'Оценивание ЦТО-2022 (ДОУ)'!BA34</f>
        <v>0.6271186440677966</v>
      </c>
      <c r="O19" s="14" t="str">
        <f>'Оценивание ЦТО-2022 (ДОУ)'!BA35</f>
        <v>Средний</v>
      </c>
    </row>
    <row r="20" spans="1:15" x14ac:dyDescent="0.2">
      <c r="A20" s="46">
        <v>17</v>
      </c>
      <c r="B20" s="47" t="s">
        <v>139</v>
      </c>
      <c r="C20" s="48">
        <f>'Оценивание ЦТО-2022 (ДОУ)'!BC4</f>
        <v>6</v>
      </c>
      <c r="D20" s="50">
        <f>'Оценивание ЦТО-2022 (ДОУ)'!BD4</f>
        <v>0.6</v>
      </c>
      <c r="E20" s="48">
        <f>'Оценивание ЦТО-2022 (ДОУ)'!BC7</f>
        <v>8</v>
      </c>
      <c r="F20" s="50">
        <f>'Оценивание ЦТО-2022 (ДОУ)'!BD7</f>
        <v>1</v>
      </c>
      <c r="G20" s="48">
        <f>'Оценивание ЦТО-2022 (ДОУ)'!BC10</f>
        <v>10</v>
      </c>
      <c r="H20" s="50">
        <f>'Оценивание ЦТО-2022 (ДОУ)'!BD10</f>
        <v>0.5</v>
      </c>
      <c r="I20" s="48">
        <f>'Оценивание ЦТО-2022 (ДОУ)'!BC20</f>
        <v>12</v>
      </c>
      <c r="J20" s="50">
        <f>'Оценивание ЦТО-2022 (ДОУ)'!BD20</f>
        <v>1</v>
      </c>
      <c r="K20" s="48">
        <f>'Оценивание ЦТО-2022 (ДОУ)'!BC27</f>
        <v>6</v>
      </c>
      <c r="L20" s="50">
        <f>'Оценивание ЦТО-2022 (ДОУ)'!BD27</f>
        <v>0.66666666666666663</v>
      </c>
      <c r="M20" s="48">
        <f>'Оценивание ЦТО-2022 (ДОУ)'!BC34</f>
        <v>42</v>
      </c>
      <c r="N20" s="50">
        <f>'Оценивание ЦТО-2022 (ДОУ)'!BD34</f>
        <v>0.71186440677966101</v>
      </c>
      <c r="O20" s="14" t="str">
        <f>'Оценивание ЦТО-2022 (ДОУ)'!BD35</f>
        <v>Средний</v>
      </c>
    </row>
    <row r="21" spans="1:15" x14ac:dyDescent="0.2">
      <c r="A21" s="46">
        <v>18</v>
      </c>
      <c r="B21" s="47" t="s">
        <v>140</v>
      </c>
      <c r="C21" s="48">
        <f>'Оценивание ЦТО-2022 (ДОУ)'!BF4</f>
        <v>8</v>
      </c>
      <c r="D21" s="50">
        <f>'Оценивание ЦТО-2022 (ДОУ)'!BG4</f>
        <v>0.8</v>
      </c>
      <c r="E21" s="48">
        <f>'Оценивание ЦТО-2022 (ДОУ)'!BF7</f>
        <v>8</v>
      </c>
      <c r="F21" s="50">
        <f>'Оценивание ЦТО-2022 (ДОУ)'!BG7</f>
        <v>1</v>
      </c>
      <c r="G21" s="48">
        <f>'Оценивание ЦТО-2022 (ДОУ)'!BF10</f>
        <v>7</v>
      </c>
      <c r="H21" s="50">
        <f>'Оценивание ЦТО-2022 (ДОУ)'!BG10</f>
        <v>0.35</v>
      </c>
      <c r="I21" s="48">
        <f>'Оценивание ЦТО-2022 (ДОУ)'!BF20</f>
        <v>12</v>
      </c>
      <c r="J21" s="50">
        <f>'Оценивание ЦТО-2022 (ДОУ)'!BG20</f>
        <v>1</v>
      </c>
      <c r="K21" s="48">
        <f>'Оценивание ЦТО-2022 (ДОУ)'!BF27</f>
        <v>5</v>
      </c>
      <c r="L21" s="50">
        <f>'Оценивание ЦТО-2022 (ДОУ)'!BG27</f>
        <v>0.55555555555555558</v>
      </c>
      <c r="M21" s="48">
        <f>'Оценивание ЦТО-2022 (ДОУ)'!BF34</f>
        <v>40</v>
      </c>
      <c r="N21" s="50">
        <f>'Оценивание ЦТО-2022 (ДОУ)'!BG34</f>
        <v>0.67796610169491522</v>
      </c>
      <c r="O21" s="14" t="str">
        <f>'Оценивание ЦТО-2022 (ДОУ)'!BG35</f>
        <v>Средний</v>
      </c>
    </row>
    <row r="22" spans="1:15" x14ac:dyDescent="0.2">
      <c r="A22" s="46">
        <v>19</v>
      </c>
      <c r="B22" s="47" t="s">
        <v>141</v>
      </c>
      <c r="C22" s="48">
        <f>'Оценивание ЦТО-2022 (ДОУ)'!BI4</f>
        <v>5</v>
      </c>
      <c r="D22" s="50">
        <f>'Оценивание ЦТО-2022 (ДОУ)'!BJ4</f>
        <v>0.5</v>
      </c>
      <c r="E22" s="48">
        <f>'Оценивание ЦТО-2022 (ДОУ)'!BI7</f>
        <v>8</v>
      </c>
      <c r="F22" s="50">
        <f>'Оценивание ЦТО-2022 (ДОУ)'!BJ7</f>
        <v>1</v>
      </c>
      <c r="G22" s="48">
        <f>'Оценивание ЦТО-2022 (ДОУ)'!BI10</f>
        <v>7</v>
      </c>
      <c r="H22" s="50">
        <f>'Оценивание ЦТО-2022 (ДОУ)'!BJ10</f>
        <v>0.35</v>
      </c>
      <c r="I22" s="48">
        <f>'Оценивание ЦТО-2022 (ДОУ)'!BI20</f>
        <v>12</v>
      </c>
      <c r="J22" s="50">
        <f>'Оценивание ЦТО-2022 (ДОУ)'!BJ20</f>
        <v>1</v>
      </c>
      <c r="K22" s="48">
        <f>'Оценивание ЦТО-2022 (ДОУ)'!BI27</f>
        <v>8</v>
      </c>
      <c r="L22" s="50">
        <f>'Оценивание ЦТО-2022 (ДОУ)'!BJ27</f>
        <v>0.88888888888888884</v>
      </c>
      <c r="M22" s="48">
        <f>'Оценивание ЦТО-2022 (ДОУ)'!BI34</f>
        <v>40</v>
      </c>
      <c r="N22" s="50">
        <f>'Оценивание ЦТО-2022 (ДОУ)'!BJ34</f>
        <v>0.67796610169491522</v>
      </c>
      <c r="O22" s="14" t="str">
        <f>'Оценивание ЦТО-2022 (ДОУ)'!BJ35</f>
        <v>Средний</v>
      </c>
    </row>
    <row r="23" spans="1:15" x14ac:dyDescent="0.2">
      <c r="A23" s="46">
        <v>20</v>
      </c>
      <c r="B23" s="47" t="s">
        <v>115</v>
      </c>
      <c r="C23" s="48">
        <f>'Оценивание ЦТО-2022 (ДОУ)'!BL4</f>
        <v>6</v>
      </c>
      <c r="D23" s="50">
        <f>'Оценивание ЦТО-2022 (ДОУ)'!BM4</f>
        <v>0.6</v>
      </c>
      <c r="E23" s="48">
        <f>'Оценивание ЦТО-2022 (ДОУ)'!BL7</f>
        <v>8</v>
      </c>
      <c r="F23" s="50">
        <f>'Оценивание ЦТО-2022 (ДОУ)'!BM7</f>
        <v>1</v>
      </c>
      <c r="G23" s="48">
        <f>'Оценивание ЦТО-2022 (ДОУ)'!BL10</f>
        <v>6</v>
      </c>
      <c r="H23" s="50">
        <f>'Оценивание ЦТО-2022 (ДОУ)'!BM10</f>
        <v>0.3</v>
      </c>
      <c r="I23" s="48">
        <f>'Оценивание ЦТО-2022 (ДОУ)'!BL20</f>
        <v>12</v>
      </c>
      <c r="J23" s="50">
        <f>'Оценивание ЦТО-2022 (ДОУ)'!BM20</f>
        <v>1</v>
      </c>
      <c r="K23" s="48">
        <f>'Оценивание ЦТО-2022 (ДОУ)'!BL27</f>
        <v>2</v>
      </c>
      <c r="L23" s="50">
        <f>'Оценивание ЦТО-2022 (ДОУ)'!BM27</f>
        <v>0.22222222222222221</v>
      </c>
      <c r="M23" s="48">
        <f>'Оценивание ЦТО-2022 (ДОУ)'!BL34</f>
        <v>34</v>
      </c>
      <c r="N23" s="50">
        <f>'Оценивание ЦТО-2022 (ДОУ)'!BM34</f>
        <v>0.57627118644067798</v>
      </c>
      <c r="O23" s="14" t="str">
        <f>'Оценивание ЦТО-2022 (ДОУ)'!BM35</f>
        <v>Средний</v>
      </c>
    </row>
    <row r="24" spans="1:15" x14ac:dyDescent="0.2">
      <c r="A24" s="46">
        <v>21</v>
      </c>
      <c r="B24" s="47" t="s">
        <v>116</v>
      </c>
      <c r="C24" s="48">
        <f>'Оценивание ЦТО-2022 (ДОУ)'!BO4</f>
        <v>6</v>
      </c>
      <c r="D24" s="50">
        <f>'Оценивание ЦТО-2022 (ДОУ)'!BP4</f>
        <v>0.6</v>
      </c>
      <c r="E24" s="48">
        <f>'Оценивание ЦТО-2022 (ДОУ)'!BO7</f>
        <v>8</v>
      </c>
      <c r="F24" s="50">
        <f>'Оценивание ЦТО-2022 (ДОУ)'!BP7</f>
        <v>1</v>
      </c>
      <c r="G24" s="48">
        <f>'Оценивание ЦТО-2022 (ДОУ)'!BO10</f>
        <v>3</v>
      </c>
      <c r="H24" s="50">
        <f>'Оценивание ЦТО-2022 (ДОУ)'!BP10</f>
        <v>0.15</v>
      </c>
      <c r="I24" s="48">
        <f>'Оценивание ЦТО-2022 (ДОУ)'!BO20</f>
        <v>12</v>
      </c>
      <c r="J24" s="50">
        <f>'Оценивание ЦТО-2022 (ДОУ)'!BP20</f>
        <v>1</v>
      </c>
      <c r="K24" s="48">
        <f>'Оценивание ЦТО-2022 (ДОУ)'!BO27</f>
        <v>6</v>
      </c>
      <c r="L24" s="50">
        <f>'Оценивание ЦТО-2022 (ДОУ)'!BP27</f>
        <v>0.66666666666666663</v>
      </c>
      <c r="M24" s="48">
        <f>'Оценивание ЦТО-2022 (ДОУ)'!BO34</f>
        <v>35</v>
      </c>
      <c r="N24" s="50">
        <f>'Оценивание ЦТО-2022 (ДОУ)'!BP34</f>
        <v>0.59322033898305082</v>
      </c>
      <c r="O24" s="14" t="str">
        <f>'Оценивание ЦТО-2022 (ДОУ)'!BP35</f>
        <v>Средний</v>
      </c>
    </row>
    <row r="25" spans="1:15" x14ac:dyDescent="0.2">
      <c r="A25" s="46">
        <v>22</v>
      </c>
      <c r="B25" s="47" t="s">
        <v>142</v>
      </c>
      <c r="C25" s="48">
        <f>'Оценивание ЦТО-2022 (ДОУ)'!BR4</f>
        <v>4</v>
      </c>
      <c r="D25" s="50">
        <f>'Оценивание ЦТО-2022 (ДОУ)'!BS4</f>
        <v>0.4</v>
      </c>
      <c r="E25" s="48">
        <f>'Оценивание ЦТО-2022 (ДОУ)'!BR7</f>
        <v>8</v>
      </c>
      <c r="F25" s="50">
        <f>'Оценивание ЦТО-2022 (ДОУ)'!BS7</f>
        <v>1</v>
      </c>
      <c r="G25" s="48">
        <f>'Оценивание ЦТО-2022 (ДОУ)'!BR10</f>
        <v>13</v>
      </c>
      <c r="H25" s="50">
        <f>'Оценивание ЦТО-2022 (ДОУ)'!BS10</f>
        <v>0.65</v>
      </c>
      <c r="I25" s="48">
        <f>'Оценивание ЦТО-2022 (ДОУ)'!BR20</f>
        <v>12</v>
      </c>
      <c r="J25" s="50">
        <f>'Оценивание ЦТО-2022 (ДОУ)'!BS20</f>
        <v>1</v>
      </c>
      <c r="K25" s="48">
        <f>'Оценивание ЦТО-2022 (ДОУ)'!BR27</f>
        <v>8</v>
      </c>
      <c r="L25" s="50">
        <f>'Оценивание ЦТО-2022 (ДОУ)'!BS27</f>
        <v>0.88888888888888884</v>
      </c>
      <c r="M25" s="48">
        <f>'Оценивание ЦТО-2022 (ДОУ)'!BR34</f>
        <v>45</v>
      </c>
      <c r="N25" s="50">
        <f>'Оценивание ЦТО-2022 (ДОУ)'!BS34</f>
        <v>0.76271186440677963</v>
      </c>
      <c r="O25" s="14" t="str">
        <f>'Оценивание ЦТО-2022 (ДОУ)'!BS35</f>
        <v>Средний</v>
      </c>
    </row>
    <row r="26" spans="1:15" x14ac:dyDescent="0.2">
      <c r="A26" s="46">
        <v>23</v>
      </c>
      <c r="B26" s="47" t="s">
        <v>143</v>
      </c>
      <c r="C26" s="48">
        <f>'Оценивание ЦТО-2022 (ДОУ)'!BU4</f>
        <v>6</v>
      </c>
      <c r="D26" s="50">
        <f>'Оценивание ЦТО-2022 (ДОУ)'!BV4</f>
        <v>0.6</v>
      </c>
      <c r="E26" s="48">
        <f>'Оценивание ЦТО-2022 (ДОУ)'!BU7</f>
        <v>8</v>
      </c>
      <c r="F26" s="50">
        <f>'Оценивание ЦТО-2022 (ДОУ)'!BV7</f>
        <v>1</v>
      </c>
      <c r="G26" s="48">
        <f>'Оценивание ЦТО-2022 (ДОУ)'!BU10</f>
        <v>6</v>
      </c>
      <c r="H26" s="50">
        <f>'Оценивание ЦТО-2022 (ДОУ)'!BV10</f>
        <v>0.3</v>
      </c>
      <c r="I26" s="48">
        <f>'Оценивание ЦТО-2022 (ДОУ)'!BU20</f>
        <v>12</v>
      </c>
      <c r="J26" s="50">
        <f>'Оценивание ЦТО-2022 (ДОУ)'!BV20</f>
        <v>1</v>
      </c>
      <c r="K26" s="48">
        <f>'Оценивание ЦТО-2022 (ДОУ)'!BU27</f>
        <v>4</v>
      </c>
      <c r="L26" s="50">
        <f>'Оценивание ЦТО-2022 (ДОУ)'!BV27</f>
        <v>0.44444444444444442</v>
      </c>
      <c r="M26" s="48">
        <f>'Оценивание ЦТО-2022 (ДОУ)'!BU34</f>
        <v>36</v>
      </c>
      <c r="N26" s="50">
        <f>'Оценивание ЦТО-2022 (ДОУ)'!BV34</f>
        <v>0.61016949152542377</v>
      </c>
      <c r="O26" s="14" t="str">
        <f>'Оценивание ЦТО-2022 (ДОУ)'!BV35</f>
        <v>Средний</v>
      </c>
    </row>
    <row r="27" spans="1:15" x14ac:dyDescent="0.2">
      <c r="A27" s="46">
        <v>24</v>
      </c>
      <c r="B27" s="47" t="s">
        <v>117</v>
      </c>
      <c r="C27" s="48">
        <f>'Оценивание ЦТО-2022 (ДОУ)'!BX4</f>
        <v>5</v>
      </c>
      <c r="D27" s="50">
        <f>'Оценивание ЦТО-2022 (ДОУ)'!BY4</f>
        <v>0.5</v>
      </c>
      <c r="E27" s="48">
        <f>'Оценивание ЦТО-2022 (ДОУ)'!BX7</f>
        <v>8</v>
      </c>
      <c r="F27" s="50">
        <f>'Оценивание ЦТО-2022 (ДОУ)'!BY7</f>
        <v>1</v>
      </c>
      <c r="G27" s="48">
        <f>'Оценивание ЦТО-2022 (ДОУ)'!BX10</f>
        <v>7</v>
      </c>
      <c r="H27" s="50">
        <f>'Оценивание ЦТО-2022 (ДОУ)'!BY10</f>
        <v>0.35</v>
      </c>
      <c r="I27" s="48">
        <f>'Оценивание ЦТО-2022 (ДОУ)'!BX20</f>
        <v>12</v>
      </c>
      <c r="J27" s="50">
        <f>'Оценивание ЦТО-2022 (ДОУ)'!BY20</f>
        <v>1</v>
      </c>
      <c r="K27" s="48">
        <f>'Оценивание ЦТО-2022 (ДОУ)'!BX27</f>
        <v>3</v>
      </c>
      <c r="L27" s="50">
        <f>'Оценивание ЦТО-2022 (ДОУ)'!BY27</f>
        <v>0.33333333333333331</v>
      </c>
      <c r="M27" s="48">
        <f>'Оценивание ЦТО-2022 (ДОУ)'!BX34</f>
        <v>35</v>
      </c>
      <c r="N27" s="50">
        <f>'Оценивание ЦТО-2022 (ДОУ)'!BY34</f>
        <v>0.59322033898305082</v>
      </c>
      <c r="O27" s="14" t="str">
        <f>'Оценивание ЦТО-2022 (ДОУ)'!BY35</f>
        <v>Средний</v>
      </c>
    </row>
    <row r="28" spans="1:15" x14ac:dyDescent="0.2">
      <c r="A28" s="46">
        <v>25</v>
      </c>
      <c r="B28" s="47" t="s">
        <v>144</v>
      </c>
      <c r="C28" s="48">
        <f>'Оценивание ЦТО-2022 (ДОУ)'!CA4</f>
        <v>2</v>
      </c>
      <c r="D28" s="50">
        <f>'Оценивание ЦТО-2022 (ДОУ)'!CB4</f>
        <v>0.2</v>
      </c>
      <c r="E28" s="48">
        <f>'Оценивание ЦТО-2022 (ДОУ)'!CA7</f>
        <v>8</v>
      </c>
      <c r="F28" s="50">
        <f>'Оценивание ЦТО-2022 (ДОУ)'!CB7</f>
        <v>1</v>
      </c>
      <c r="G28" s="48">
        <f>'Оценивание ЦТО-2022 (ДОУ)'!CA10</f>
        <v>5</v>
      </c>
      <c r="H28" s="50">
        <f>'Оценивание ЦТО-2022 (ДОУ)'!CB10</f>
        <v>0.25</v>
      </c>
      <c r="I28" s="48">
        <f>'Оценивание ЦТО-2022 (ДОУ)'!CA20</f>
        <v>12</v>
      </c>
      <c r="J28" s="50">
        <f>'Оценивание ЦТО-2022 (ДОУ)'!CB20</f>
        <v>1</v>
      </c>
      <c r="K28" s="48">
        <f>'Оценивание ЦТО-2022 (ДОУ)'!CA27</f>
        <v>5</v>
      </c>
      <c r="L28" s="50">
        <f>'Оценивание ЦТО-2022 (ДОУ)'!CB27</f>
        <v>0.55555555555555558</v>
      </c>
      <c r="M28" s="48">
        <f>'Оценивание ЦТО-2022 (ДОУ)'!CA34</f>
        <v>32</v>
      </c>
      <c r="N28" s="50">
        <f>'Оценивание ЦТО-2022 (ДОУ)'!CB34</f>
        <v>0.5423728813559322</v>
      </c>
      <c r="O28" s="14" t="str">
        <f>'Оценивание ЦТО-2022 (ДОУ)'!CB35</f>
        <v>Средний</v>
      </c>
    </row>
    <row r="29" spans="1:15" x14ac:dyDescent="0.2">
      <c r="A29" s="46">
        <v>26</v>
      </c>
      <c r="B29" s="47" t="s">
        <v>118</v>
      </c>
      <c r="C29" s="48">
        <f>'Оценивание ЦТО-2022 (ДОУ)'!CD4</f>
        <v>5</v>
      </c>
      <c r="D29" s="50">
        <f>'Оценивание ЦТО-2022 (ДОУ)'!CE4</f>
        <v>0.5</v>
      </c>
      <c r="E29" s="48">
        <f>'Оценивание ЦТО-2022 (ДОУ)'!CD7</f>
        <v>8</v>
      </c>
      <c r="F29" s="50">
        <f>'Оценивание ЦТО-2022 (ДОУ)'!CE7</f>
        <v>1</v>
      </c>
      <c r="G29" s="48">
        <f>'Оценивание ЦТО-2022 (ДОУ)'!CD10</f>
        <v>7</v>
      </c>
      <c r="H29" s="50">
        <f>'Оценивание ЦТО-2022 (ДОУ)'!CE10</f>
        <v>0.35</v>
      </c>
      <c r="I29" s="48">
        <f>'Оценивание ЦТО-2022 (ДОУ)'!CD20</f>
        <v>12</v>
      </c>
      <c r="J29" s="50">
        <f>'Оценивание ЦТО-2022 (ДОУ)'!CE20</f>
        <v>1</v>
      </c>
      <c r="K29" s="48">
        <f>'Оценивание ЦТО-2022 (ДОУ)'!CD27</f>
        <v>7</v>
      </c>
      <c r="L29" s="50">
        <f>'Оценивание ЦТО-2022 (ДОУ)'!CE27</f>
        <v>0.77777777777777779</v>
      </c>
      <c r="M29" s="48">
        <f>'Оценивание ЦТО-2022 (ДОУ)'!CD34</f>
        <v>39</v>
      </c>
      <c r="N29" s="50">
        <f>'Оценивание ЦТО-2022 (ДОУ)'!CE34</f>
        <v>0.66101694915254239</v>
      </c>
      <c r="O29" s="14" t="str">
        <f>'Оценивание ЦТО-2022 (ДОУ)'!CE35</f>
        <v>Средний</v>
      </c>
    </row>
    <row r="30" spans="1:15" x14ac:dyDescent="0.2">
      <c r="A30" s="46">
        <v>27</v>
      </c>
      <c r="B30" s="47" t="s">
        <v>145</v>
      </c>
      <c r="C30" s="48">
        <f>'Оценивание ЦТО-2022 (ДОУ)'!CG4</f>
        <v>3</v>
      </c>
      <c r="D30" s="50">
        <f>'Оценивание ЦТО-2022 (ДОУ)'!CH4</f>
        <v>0.3</v>
      </c>
      <c r="E30" s="48">
        <f>'Оценивание ЦТО-2022 (ДОУ)'!CG7</f>
        <v>8</v>
      </c>
      <c r="F30" s="50">
        <f>'Оценивание ЦТО-2022 (ДОУ)'!CH7</f>
        <v>1</v>
      </c>
      <c r="G30" s="48">
        <f>'Оценивание ЦТО-2022 (ДОУ)'!CG10</f>
        <v>5</v>
      </c>
      <c r="H30" s="50">
        <f>'Оценивание ЦТО-2022 (ДОУ)'!CH10</f>
        <v>0.25</v>
      </c>
      <c r="I30" s="48">
        <f>'Оценивание ЦТО-2022 (ДОУ)'!CG20</f>
        <v>12</v>
      </c>
      <c r="J30" s="50">
        <f>'Оценивание ЦТО-2022 (ДОУ)'!CH20</f>
        <v>1</v>
      </c>
      <c r="K30" s="48">
        <f>'Оценивание ЦТО-2022 (ДОУ)'!CG27</f>
        <v>8</v>
      </c>
      <c r="L30" s="50">
        <f>'Оценивание ЦТО-2022 (ДОУ)'!CH27</f>
        <v>0.88888888888888884</v>
      </c>
      <c r="M30" s="48">
        <f>'Оценивание ЦТО-2022 (ДОУ)'!CG34</f>
        <v>36</v>
      </c>
      <c r="N30" s="50">
        <f>'Оценивание ЦТО-2022 (ДОУ)'!CH34</f>
        <v>0.61016949152542377</v>
      </c>
      <c r="O30" s="14" t="str">
        <f>'Оценивание ЦТО-2022 (ДОУ)'!CH35</f>
        <v>Средний</v>
      </c>
    </row>
    <row r="31" spans="1:15" x14ac:dyDescent="0.2">
      <c r="A31" s="46">
        <v>28</v>
      </c>
      <c r="B31" s="47" t="s">
        <v>119</v>
      </c>
      <c r="C31" s="48">
        <f>'Оценивание ЦТО-2022 (ДОУ)'!CJ4</f>
        <v>6</v>
      </c>
      <c r="D31" s="50">
        <f>'Оценивание ЦТО-2022 (ДОУ)'!CK4</f>
        <v>0.6</v>
      </c>
      <c r="E31" s="48">
        <f>'Оценивание ЦТО-2022 (ДОУ)'!CJ7</f>
        <v>8</v>
      </c>
      <c r="F31" s="50">
        <f>'Оценивание ЦТО-2022 (ДОУ)'!CK7</f>
        <v>1</v>
      </c>
      <c r="G31" s="48">
        <f>'Оценивание ЦТО-2022 (ДОУ)'!CJ10</f>
        <v>13</v>
      </c>
      <c r="H31" s="50">
        <f>'Оценивание ЦТО-2022 (ДОУ)'!CK10</f>
        <v>0.65</v>
      </c>
      <c r="I31" s="48">
        <f>'Оценивание ЦТО-2022 (ДОУ)'!CJ20</f>
        <v>12</v>
      </c>
      <c r="J31" s="50">
        <f>'Оценивание ЦТО-2022 (ДОУ)'!CK20</f>
        <v>1</v>
      </c>
      <c r="K31" s="48">
        <f>'Оценивание ЦТО-2022 (ДОУ)'!CJ27</f>
        <v>5</v>
      </c>
      <c r="L31" s="50">
        <f>'Оценивание ЦТО-2022 (ДОУ)'!CK27</f>
        <v>0.55555555555555558</v>
      </c>
      <c r="M31" s="48">
        <f>'Оценивание ЦТО-2022 (ДОУ)'!CJ34</f>
        <v>44</v>
      </c>
      <c r="N31" s="50">
        <f>'Оценивание ЦТО-2022 (ДОУ)'!CK34</f>
        <v>0.74576271186440679</v>
      </c>
      <c r="O31" s="14" t="str">
        <f>'Оценивание ЦТО-2022 (ДОУ)'!CK35</f>
        <v>Средний</v>
      </c>
    </row>
    <row r="32" spans="1:15" x14ac:dyDescent="0.2">
      <c r="A32" s="46">
        <v>29</v>
      </c>
      <c r="B32" s="47" t="s">
        <v>120</v>
      </c>
      <c r="C32" s="48">
        <f>'Оценивание ЦТО-2022 (ДОУ)'!CM4</f>
        <v>3</v>
      </c>
      <c r="D32" s="50">
        <f>'Оценивание ЦТО-2022 (ДОУ)'!CN4</f>
        <v>0.3</v>
      </c>
      <c r="E32" s="48">
        <f>'Оценивание ЦТО-2022 (ДОУ)'!CM7</f>
        <v>8</v>
      </c>
      <c r="F32" s="50">
        <f>'Оценивание ЦТО-2022 (ДОУ)'!CN7</f>
        <v>1</v>
      </c>
      <c r="G32" s="48">
        <f>'Оценивание ЦТО-2022 (ДОУ)'!CM10</f>
        <v>10</v>
      </c>
      <c r="H32" s="50">
        <f>'Оценивание ЦТО-2022 (ДОУ)'!CN10</f>
        <v>0.5</v>
      </c>
      <c r="I32" s="48">
        <f>'Оценивание ЦТО-2022 (ДОУ)'!CM20</f>
        <v>12</v>
      </c>
      <c r="J32" s="50">
        <f>'Оценивание ЦТО-2022 (ДОУ)'!CN20</f>
        <v>1</v>
      </c>
      <c r="K32" s="48">
        <f>'Оценивание ЦТО-2022 (ДОУ)'!CM27</f>
        <v>5</v>
      </c>
      <c r="L32" s="50">
        <f>'Оценивание ЦТО-2022 (ДОУ)'!CN27</f>
        <v>0.55555555555555558</v>
      </c>
      <c r="M32" s="48">
        <f>'Оценивание ЦТО-2022 (ДОУ)'!CM34</f>
        <v>38</v>
      </c>
      <c r="N32" s="50">
        <f>'Оценивание ЦТО-2022 (ДОУ)'!CN34</f>
        <v>0.64406779661016944</v>
      </c>
      <c r="O32" s="14" t="str">
        <f>'Оценивание ЦТО-2022 (ДОУ)'!CN35</f>
        <v>Средний</v>
      </c>
    </row>
    <row r="33" spans="1:15" x14ac:dyDescent="0.2">
      <c r="A33" s="46">
        <v>30</v>
      </c>
      <c r="B33" s="47" t="s">
        <v>121</v>
      </c>
      <c r="C33" s="48">
        <f>'Оценивание ЦТО-2022 (ДОУ)'!CP4</f>
        <v>3</v>
      </c>
      <c r="D33" s="50">
        <f>'Оценивание ЦТО-2022 (ДОУ)'!CQ4</f>
        <v>0.3</v>
      </c>
      <c r="E33" s="48">
        <f>'Оценивание ЦТО-2022 (ДОУ)'!CP7</f>
        <v>8</v>
      </c>
      <c r="F33" s="50">
        <f>'Оценивание ЦТО-2022 (ДОУ)'!CQ7</f>
        <v>1</v>
      </c>
      <c r="G33" s="48">
        <f>'Оценивание ЦТО-2022 (ДОУ)'!CP10</f>
        <v>7</v>
      </c>
      <c r="H33" s="50">
        <f>'Оценивание ЦТО-2022 (ДОУ)'!CQ10</f>
        <v>0.35</v>
      </c>
      <c r="I33" s="48">
        <f>'Оценивание ЦТО-2022 (ДОУ)'!CP20</f>
        <v>12</v>
      </c>
      <c r="J33" s="50">
        <f>'Оценивание ЦТО-2022 (ДОУ)'!CQ20</f>
        <v>1</v>
      </c>
      <c r="K33" s="48">
        <f>'Оценивание ЦТО-2022 (ДОУ)'!CP27</f>
        <v>6</v>
      </c>
      <c r="L33" s="50">
        <f>'Оценивание ЦТО-2022 (ДОУ)'!CQ27</f>
        <v>0.66666666666666663</v>
      </c>
      <c r="M33" s="48">
        <f>'Оценивание ЦТО-2022 (ДОУ)'!CP34</f>
        <v>36</v>
      </c>
      <c r="N33" s="50">
        <f>'Оценивание ЦТО-2022 (ДОУ)'!CQ34</f>
        <v>0.61016949152542377</v>
      </c>
      <c r="O33" s="14" t="str">
        <f>'Оценивание ЦТО-2022 (ДОУ)'!CQ35</f>
        <v>Средний</v>
      </c>
    </row>
    <row r="34" spans="1:15" x14ac:dyDescent="0.2">
      <c r="A34" s="46">
        <v>31</v>
      </c>
      <c r="B34" s="47" t="s">
        <v>122</v>
      </c>
      <c r="C34" s="48">
        <f>'Оценивание ЦТО-2022 (ДОУ)'!CS4</f>
        <v>6</v>
      </c>
      <c r="D34" s="50">
        <f>'Оценивание ЦТО-2022 (ДОУ)'!CT4</f>
        <v>0.6</v>
      </c>
      <c r="E34" s="48">
        <f>'Оценивание ЦТО-2022 (ДОУ)'!CS7</f>
        <v>8</v>
      </c>
      <c r="F34" s="50">
        <f>'Оценивание ЦТО-2022 (ДОУ)'!CT7</f>
        <v>1</v>
      </c>
      <c r="G34" s="48">
        <f>'Оценивание ЦТО-2022 (ДОУ)'!CS10</f>
        <v>16</v>
      </c>
      <c r="H34" s="50">
        <f>'Оценивание ЦТО-2022 (ДОУ)'!CT10</f>
        <v>0.8</v>
      </c>
      <c r="I34" s="48">
        <f>'Оценивание ЦТО-2022 (ДОУ)'!CS20</f>
        <v>12</v>
      </c>
      <c r="J34" s="50">
        <f>'Оценивание ЦТО-2022 (ДОУ)'!CT20</f>
        <v>1</v>
      </c>
      <c r="K34" s="48">
        <f>'Оценивание ЦТО-2022 (ДОУ)'!CS27</f>
        <v>6</v>
      </c>
      <c r="L34" s="50">
        <f>'Оценивание ЦТО-2022 (ДОУ)'!CT27</f>
        <v>0.66666666666666663</v>
      </c>
      <c r="M34" s="48">
        <f>'Оценивание ЦТО-2022 (ДОУ)'!CS34</f>
        <v>48</v>
      </c>
      <c r="N34" s="50">
        <f>'Оценивание ЦТО-2022 (ДОУ)'!CT34</f>
        <v>0.81355932203389836</v>
      </c>
      <c r="O34" s="14" t="str">
        <f>'Оценивание ЦТО-2022 (ДОУ)'!CT35</f>
        <v>Высокий</v>
      </c>
    </row>
    <row r="35" spans="1:15" x14ac:dyDescent="0.2">
      <c r="A35" s="46">
        <v>32</v>
      </c>
      <c r="B35" s="47" t="s">
        <v>123</v>
      </c>
      <c r="C35" s="48">
        <f>'Оценивание ЦТО-2022 (ДОУ)'!CV4</f>
        <v>9</v>
      </c>
      <c r="D35" s="50">
        <f>'Оценивание ЦТО-2022 (ДОУ)'!CW4</f>
        <v>0.9</v>
      </c>
      <c r="E35" s="48">
        <f>'Оценивание ЦТО-2022 (ДОУ)'!CV7</f>
        <v>8</v>
      </c>
      <c r="F35" s="50">
        <f>'Оценивание ЦТО-2022 (ДОУ)'!CW7</f>
        <v>1</v>
      </c>
      <c r="G35" s="48">
        <f>'Оценивание ЦТО-2022 (ДОУ)'!CV10</f>
        <v>6</v>
      </c>
      <c r="H35" s="50">
        <f>'Оценивание ЦТО-2022 (ДОУ)'!CW10</f>
        <v>0.3</v>
      </c>
      <c r="I35" s="48">
        <f>'Оценивание ЦТО-2022 (ДОУ)'!CV20</f>
        <v>12</v>
      </c>
      <c r="J35" s="50">
        <f>'Оценивание ЦТО-2022 (ДОУ)'!CW20</f>
        <v>1</v>
      </c>
      <c r="K35" s="48">
        <f>'Оценивание ЦТО-2022 (ДОУ)'!CV27</f>
        <v>7</v>
      </c>
      <c r="L35" s="50">
        <f>'Оценивание ЦТО-2022 (ДОУ)'!CW27</f>
        <v>0.77777777777777779</v>
      </c>
      <c r="M35" s="46">
        <f>'Оценивание ЦТО-2022 (ДОУ)'!CV34</f>
        <v>42</v>
      </c>
      <c r="N35" s="50">
        <f>'Оценивание ЦТО-2022 (ДОУ)'!CW34</f>
        <v>0.71186440677966101</v>
      </c>
      <c r="O35" s="14" t="str">
        <f>'Оценивание ЦТО-2022 (ДОУ)'!CW35</f>
        <v>Средний</v>
      </c>
    </row>
    <row r="36" spans="1:15" s="45" customFormat="1" x14ac:dyDescent="0.2">
      <c r="A36" s="44"/>
      <c r="B36" s="49" t="s">
        <v>83</v>
      </c>
      <c r="C36" s="52">
        <f t="shared" ref="C36:L36" si="0">AVERAGE(C4:C35)</f>
        <v>5.34375</v>
      </c>
      <c r="D36" s="51">
        <f t="shared" si="0"/>
        <v>0.53437500000000004</v>
      </c>
      <c r="E36" s="52">
        <f t="shared" si="0"/>
        <v>8</v>
      </c>
      <c r="F36" s="51">
        <f t="shared" si="0"/>
        <v>1</v>
      </c>
      <c r="G36" s="52">
        <f t="shared" si="0"/>
        <v>8.0625</v>
      </c>
      <c r="H36" s="51">
        <f t="shared" si="0"/>
        <v>0.40312500000000001</v>
      </c>
      <c r="I36" s="52">
        <f t="shared" si="0"/>
        <v>11.8125</v>
      </c>
      <c r="J36" s="51">
        <f t="shared" si="0"/>
        <v>0.984375</v>
      </c>
      <c r="K36" s="52">
        <f t="shared" si="0"/>
        <v>5.5625</v>
      </c>
      <c r="L36" s="51">
        <f t="shared" si="0"/>
        <v>0.61805555555555569</v>
      </c>
      <c r="M36" s="52">
        <f>AVERAGE(M4:M35)</f>
        <v>38.78125</v>
      </c>
      <c r="N36" s="51">
        <f>AVERAGE(N4:N35)</f>
        <v>0.65730932203389825</v>
      </c>
      <c r="O36" s="58" t="str">
        <f>IF(N36=40%,"Низкий",IF(N36&lt;=80%,"Средний","Высокий"))</f>
        <v>Средний</v>
      </c>
    </row>
    <row r="37" spans="1:15" x14ac:dyDescent="0.2">
      <c r="D37" s="66" t="str">
        <f>IF(D36=40%,"Низкий",IF(D36&lt;=80%,"Средний","Высокий"))</f>
        <v>Средний</v>
      </c>
      <c r="F37" s="66" t="str">
        <f>IF(F36=40%,"Низкий",IF(F36&lt;=80%,"Средний","Высокий"))</f>
        <v>Высокий</v>
      </c>
      <c r="H37" s="66" t="str">
        <f>IF(H36=40%,"Низкий",IF(H36&lt;=80%,"Средний","Высокий"))</f>
        <v>Средний</v>
      </c>
      <c r="J37" s="66" t="str">
        <f>IF(J36=40%,"Низкий",IF(J36&lt;=80%,"Средний","Высокий"))</f>
        <v>Высокий</v>
      </c>
      <c r="L37" s="66" t="str">
        <f>IF(L36=40%,"Низкий",IF(L36&lt;=80%,"Средний","Высокий"))</f>
        <v>Средний</v>
      </c>
      <c r="N37" s="66" t="str">
        <f>IF(N36=40%,"Низкий",IF(N36&lt;=80%,"Средний","Высокий"))</f>
        <v>Средний</v>
      </c>
    </row>
  </sheetData>
  <autoFilter ref="A3:O3"/>
  <mergeCells count="7">
    <mergeCell ref="A1:O1"/>
    <mergeCell ref="C2:D2"/>
    <mergeCell ref="E2:F2"/>
    <mergeCell ref="G2:H2"/>
    <mergeCell ref="I2:J2"/>
    <mergeCell ref="K2:L2"/>
    <mergeCell ref="M2:O2"/>
  </mergeCells>
  <conditionalFormatting sqref="O4:O36">
    <cfRule type="cellIs" dxfId="132" priority="19" operator="equal">
      <formula>"Низкий"</formula>
    </cfRule>
    <cfRule type="cellIs" dxfId="131" priority="20" operator="equal">
      <formula>"Средний"</formula>
    </cfRule>
    <cfRule type="cellIs" dxfId="130" priority="21" operator="equal">
      <formula>"Высокий"</formula>
    </cfRule>
  </conditionalFormatting>
  <conditionalFormatting sqref="D37">
    <cfRule type="cellIs" dxfId="129" priority="16" operator="equal">
      <formula>"Низкий"</formula>
    </cfRule>
    <cfRule type="cellIs" dxfId="128" priority="17" operator="equal">
      <formula>"Средний"</formula>
    </cfRule>
    <cfRule type="cellIs" dxfId="127" priority="18" operator="equal">
      <formula>"Высокий"</formula>
    </cfRule>
  </conditionalFormatting>
  <conditionalFormatting sqref="F37">
    <cfRule type="cellIs" dxfId="126" priority="13" operator="equal">
      <formula>"Низкий"</formula>
    </cfRule>
    <cfRule type="cellIs" dxfId="125" priority="14" operator="equal">
      <formula>"Средний"</formula>
    </cfRule>
    <cfRule type="cellIs" dxfId="124" priority="15" operator="equal">
      <formula>"Высокий"</formula>
    </cfRule>
  </conditionalFormatting>
  <conditionalFormatting sqref="H37">
    <cfRule type="cellIs" dxfId="123" priority="10" operator="equal">
      <formula>"Низкий"</formula>
    </cfRule>
    <cfRule type="cellIs" dxfId="122" priority="11" operator="equal">
      <formula>"Средний"</formula>
    </cfRule>
    <cfRule type="cellIs" dxfId="121" priority="12" operator="equal">
      <formula>"Высокий"</formula>
    </cfRule>
  </conditionalFormatting>
  <conditionalFormatting sqref="J37">
    <cfRule type="cellIs" dxfId="120" priority="7" operator="equal">
      <formula>"Низкий"</formula>
    </cfRule>
    <cfRule type="cellIs" dxfId="119" priority="8" operator="equal">
      <formula>"Средний"</formula>
    </cfRule>
    <cfRule type="cellIs" dxfId="118" priority="9" operator="equal">
      <formula>"Высокий"</formula>
    </cfRule>
  </conditionalFormatting>
  <conditionalFormatting sqref="L37">
    <cfRule type="cellIs" dxfId="117" priority="4" operator="equal">
      <formula>"Низкий"</formula>
    </cfRule>
    <cfRule type="cellIs" dxfId="116" priority="5" operator="equal">
      <formula>"Средний"</formula>
    </cfRule>
    <cfRule type="cellIs" dxfId="115" priority="6" operator="equal">
      <formula>"Высокий"</formula>
    </cfRule>
  </conditionalFormatting>
  <conditionalFormatting sqref="N37">
    <cfRule type="cellIs" dxfId="114" priority="1" operator="equal">
      <formula>"Низкий"</formula>
    </cfRule>
    <cfRule type="cellIs" dxfId="113" priority="2" operator="equal">
      <formula>"Средний"</formula>
    </cfRule>
    <cfRule type="cellIs" dxfId="112" priority="3" operator="equal">
      <formula>"Высокий"</formula>
    </cfRule>
  </conditionalFormatting>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E36" sqref="E36"/>
    </sheetView>
  </sheetViews>
  <sheetFormatPr defaultRowHeight="11.25" x14ac:dyDescent="0.2"/>
  <cols>
    <col min="1" max="1" width="4.28515625" style="43" customWidth="1"/>
    <col min="2" max="2" width="40.5703125" style="43" customWidth="1"/>
    <col min="3" max="7" width="7.7109375" style="43" customWidth="1"/>
    <col min="8" max="8" width="9.42578125" style="43" customWidth="1"/>
    <col min="9" max="14" width="7.7109375" style="43" customWidth="1"/>
    <col min="15" max="15" width="12.5703125" style="43" customWidth="1"/>
    <col min="16" max="16384" width="9.140625" style="43"/>
  </cols>
  <sheetData>
    <row r="1" spans="1:15" ht="78" customHeight="1" x14ac:dyDescent="0.2">
      <c r="A1" s="94" t="s">
        <v>189</v>
      </c>
      <c r="B1" s="94"/>
      <c r="C1" s="94"/>
      <c r="D1" s="94"/>
      <c r="E1" s="94"/>
      <c r="F1" s="94"/>
      <c r="G1" s="94"/>
      <c r="H1" s="94"/>
      <c r="I1" s="94"/>
      <c r="J1" s="94"/>
      <c r="K1" s="94"/>
      <c r="L1" s="94"/>
      <c r="M1" s="94"/>
      <c r="N1" s="94"/>
      <c r="O1" s="94"/>
    </row>
    <row r="2" spans="1:15" x14ac:dyDescent="0.2">
      <c r="C2" s="95" t="s">
        <v>180</v>
      </c>
      <c r="D2" s="96"/>
      <c r="E2" s="95" t="s">
        <v>181</v>
      </c>
      <c r="F2" s="96"/>
      <c r="G2" s="95" t="s">
        <v>182</v>
      </c>
      <c r="H2" s="96"/>
      <c r="I2" s="95" t="s">
        <v>183</v>
      </c>
      <c r="J2" s="96"/>
      <c r="K2" s="97" t="s">
        <v>184</v>
      </c>
      <c r="L2" s="97"/>
      <c r="M2" s="97" t="s">
        <v>185</v>
      </c>
      <c r="N2" s="97"/>
      <c r="O2" s="97"/>
    </row>
    <row r="3" spans="1:15" s="45" customFormat="1" x14ac:dyDescent="0.2">
      <c r="A3" s="60" t="s">
        <v>14</v>
      </c>
      <c r="B3" s="60" t="s">
        <v>81</v>
      </c>
      <c r="C3" s="60" t="s">
        <v>82</v>
      </c>
      <c r="D3" s="60" t="s">
        <v>19</v>
      </c>
      <c r="E3" s="60" t="s">
        <v>82</v>
      </c>
      <c r="F3" s="60" t="s">
        <v>19</v>
      </c>
      <c r="G3" s="60" t="s">
        <v>82</v>
      </c>
      <c r="H3" s="60" t="s">
        <v>19</v>
      </c>
      <c r="I3" s="60" t="s">
        <v>82</v>
      </c>
      <c r="J3" s="60" t="s">
        <v>19</v>
      </c>
      <c r="K3" s="60" t="s">
        <v>82</v>
      </c>
      <c r="L3" s="60" t="s">
        <v>19</v>
      </c>
      <c r="M3" s="60" t="s">
        <v>82</v>
      </c>
      <c r="N3" s="60" t="s">
        <v>19</v>
      </c>
      <c r="O3" s="60" t="s">
        <v>90</v>
      </c>
    </row>
    <row r="4" spans="1:15" x14ac:dyDescent="0.2">
      <c r="A4" s="46">
        <v>1</v>
      </c>
      <c r="B4" s="47" t="s">
        <v>124</v>
      </c>
      <c r="C4" s="48">
        <f>'Оценивание ЦТО-2022 (ДОУ)'!G4</f>
        <v>3</v>
      </c>
      <c r="D4" s="50">
        <f>'Оценивание ЦТО-2022 (ДОУ)'!H4</f>
        <v>0.3</v>
      </c>
      <c r="E4" s="48">
        <f>'Оценивание ЦТО-2022 (ДОУ)'!G7</f>
        <v>8</v>
      </c>
      <c r="F4" s="50">
        <f>'Оценивание ЦТО-2022 (ДОУ)'!H7</f>
        <v>1</v>
      </c>
      <c r="G4" s="48">
        <f>'Оценивание ЦТО-2022 (ДОУ)'!G10</f>
        <v>7</v>
      </c>
      <c r="H4" s="50">
        <f>'Оценивание ЦТО-2022 (ДОУ)'!H10</f>
        <v>0.35</v>
      </c>
      <c r="I4" s="48">
        <f>'Оценивание ЦТО-2022 (ДОУ)'!G20</f>
        <v>12</v>
      </c>
      <c r="J4" s="50">
        <f>'Оценивание ЦТО-2022 (ДОУ)'!H20</f>
        <v>1</v>
      </c>
      <c r="K4" s="48">
        <f>'Оценивание ЦТО-2022 (ДОУ)'!G27</f>
        <v>7</v>
      </c>
      <c r="L4" s="50">
        <f>'Оценивание ЦТО-2022 (ДОУ)'!H27</f>
        <v>0.77777777777777779</v>
      </c>
      <c r="M4" s="48">
        <f>'Оценивание ЦТО-2022 (ДОУ)'!G34</f>
        <v>37</v>
      </c>
      <c r="N4" s="50">
        <f>'Оценивание ЦТО-2022 (ДОУ)'!H34</f>
        <v>0.6271186440677966</v>
      </c>
      <c r="O4" s="14" t="str">
        <f>'Оценивание ЦТО-2022 (ДОУ)'!H35</f>
        <v>Средний</v>
      </c>
    </row>
    <row r="5" spans="1:15" x14ac:dyDescent="0.2">
      <c r="A5" s="46">
        <v>2</v>
      </c>
      <c r="B5" s="47" t="s">
        <v>125</v>
      </c>
      <c r="C5" s="48">
        <f>'Оценивание ЦТО-2022 (ДОУ)'!J4</f>
        <v>6</v>
      </c>
      <c r="D5" s="50">
        <f>'Оценивание ЦТО-2022 (ДОУ)'!K4</f>
        <v>0.6</v>
      </c>
      <c r="E5" s="48">
        <f>'Оценивание ЦТО-2022 (ДОУ)'!J7</f>
        <v>8</v>
      </c>
      <c r="F5" s="50">
        <f>'Оценивание ЦТО-2022 (ДОУ)'!K7</f>
        <v>1</v>
      </c>
      <c r="G5" s="48">
        <f>'Оценивание ЦТО-2022 (ДОУ)'!J10</f>
        <v>1</v>
      </c>
      <c r="H5" s="50">
        <f>'Оценивание ЦТО-2022 (ДОУ)'!K10</f>
        <v>0.05</v>
      </c>
      <c r="I5" s="48">
        <f>'Оценивание ЦТО-2022 (ДОУ)'!J20</f>
        <v>6</v>
      </c>
      <c r="J5" s="50">
        <f>'Оценивание ЦТО-2022 (ДОУ)'!K20</f>
        <v>0.5</v>
      </c>
      <c r="K5" s="48">
        <f>'Оценивание ЦТО-2022 (ДОУ)'!J27</f>
        <v>3</v>
      </c>
      <c r="L5" s="50">
        <f>'Оценивание ЦТО-2022 (ДОУ)'!K27</f>
        <v>0.33333333333333331</v>
      </c>
      <c r="M5" s="48">
        <f>'Оценивание ЦТО-2022 (ДОУ)'!J34</f>
        <v>24</v>
      </c>
      <c r="N5" s="50">
        <f>'Оценивание ЦТО-2022 (ДОУ)'!K34</f>
        <v>0.40677966101694918</v>
      </c>
      <c r="O5" s="14" t="str">
        <f>'Оценивание ЦТО-2022 (ДОУ)'!K35</f>
        <v>Средний</v>
      </c>
    </row>
    <row r="6" spans="1:15" x14ac:dyDescent="0.2">
      <c r="A6" s="46">
        <v>3</v>
      </c>
      <c r="B6" s="47" t="s">
        <v>126</v>
      </c>
      <c r="C6" s="48">
        <f>'Оценивание ЦТО-2022 (ДОУ)'!M4</f>
        <v>4</v>
      </c>
      <c r="D6" s="50">
        <f>'Оценивание ЦТО-2022 (ДОУ)'!N4</f>
        <v>0.4</v>
      </c>
      <c r="E6" s="48">
        <f>'Оценивание ЦТО-2022 (ДОУ)'!M7</f>
        <v>8</v>
      </c>
      <c r="F6" s="50">
        <f>'Оценивание ЦТО-2022 (ДОУ)'!N7</f>
        <v>1</v>
      </c>
      <c r="G6" s="48">
        <f>'Оценивание ЦТО-2022 (ДОУ)'!M10</f>
        <v>14</v>
      </c>
      <c r="H6" s="50">
        <f>'Оценивание ЦТО-2022 (ДОУ)'!N10</f>
        <v>0.7</v>
      </c>
      <c r="I6" s="48">
        <f>'Оценивание ЦТО-2022 (ДОУ)'!M20</f>
        <v>12</v>
      </c>
      <c r="J6" s="50">
        <f>'Оценивание ЦТО-2022 (ДОУ)'!N20</f>
        <v>1</v>
      </c>
      <c r="K6" s="48">
        <f>'Оценивание ЦТО-2022 (ДОУ)'!M27</f>
        <v>4</v>
      </c>
      <c r="L6" s="50">
        <f>'Оценивание ЦТО-2022 (ДОУ)'!N27</f>
        <v>0.44444444444444442</v>
      </c>
      <c r="M6" s="48">
        <f>'Оценивание ЦТО-2022 (ДОУ)'!M34</f>
        <v>42</v>
      </c>
      <c r="N6" s="50">
        <f>'Оценивание ЦТО-2022 (ДОУ)'!N34</f>
        <v>0.71186440677966101</v>
      </c>
      <c r="O6" s="14" t="str">
        <f>'Оценивание ЦТО-2022 (ДОУ)'!N35</f>
        <v>Средний</v>
      </c>
    </row>
    <row r="7" spans="1:15" x14ac:dyDescent="0.2">
      <c r="A7" s="46">
        <v>4</v>
      </c>
      <c r="B7" s="47" t="s">
        <v>127</v>
      </c>
      <c r="C7" s="48">
        <f>'Оценивание ЦТО-2022 (ДОУ)'!P4</f>
        <v>5</v>
      </c>
      <c r="D7" s="50">
        <f>'Оценивание ЦТО-2022 (ДОУ)'!Q4</f>
        <v>0.5</v>
      </c>
      <c r="E7" s="48">
        <f>'Оценивание ЦТО-2022 (ДОУ)'!P7</f>
        <v>8</v>
      </c>
      <c r="F7" s="50">
        <f>'Оценивание ЦТО-2022 (ДОУ)'!Q7</f>
        <v>1</v>
      </c>
      <c r="G7" s="48">
        <f>'Оценивание ЦТО-2022 (ДОУ)'!P10</f>
        <v>6</v>
      </c>
      <c r="H7" s="50">
        <f>'Оценивание ЦТО-2022 (ДОУ)'!Q10</f>
        <v>0.3</v>
      </c>
      <c r="I7" s="48">
        <f>'Оценивание ЦТО-2022 (ДОУ)'!P20</f>
        <v>12</v>
      </c>
      <c r="J7" s="50">
        <f>'Оценивание ЦТО-2022 (ДОУ)'!Q20</f>
        <v>1</v>
      </c>
      <c r="K7" s="48">
        <f>'Оценивание ЦТО-2022 (ДОУ)'!P27</f>
        <v>5</v>
      </c>
      <c r="L7" s="50">
        <f>'Оценивание ЦТО-2022 (ДОУ)'!Q27</f>
        <v>0.55555555555555558</v>
      </c>
      <c r="M7" s="48">
        <f>'Оценивание ЦТО-2022 (ДОУ)'!P34</f>
        <v>36</v>
      </c>
      <c r="N7" s="50">
        <f>'Оценивание ЦТО-2022 (ДОУ)'!Q34</f>
        <v>0.61016949152542377</v>
      </c>
      <c r="O7" s="14" t="str">
        <f>'Оценивание ЦТО-2022 (ДОУ)'!Q35</f>
        <v>Средний</v>
      </c>
    </row>
    <row r="8" spans="1:15" x14ac:dyDescent="0.2">
      <c r="A8" s="46">
        <v>5</v>
      </c>
      <c r="B8" s="47" t="s">
        <v>128</v>
      </c>
      <c r="C8" s="48">
        <f>'Оценивание ЦТО-2022 (ДОУ)'!S4</f>
        <v>5</v>
      </c>
      <c r="D8" s="50">
        <f>'Оценивание ЦТО-2022 (ДОУ)'!T4</f>
        <v>0.5</v>
      </c>
      <c r="E8" s="48">
        <f>'Оценивание ЦТО-2022 (ДОУ)'!S7</f>
        <v>8</v>
      </c>
      <c r="F8" s="50">
        <f>'Оценивание ЦТО-2022 (ДОУ)'!T7</f>
        <v>1</v>
      </c>
      <c r="G8" s="48">
        <f>'Оценивание ЦТО-2022 (ДОУ)'!S10</f>
        <v>11</v>
      </c>
      <c r="H8" s="50">
        <f>'Оценивание ЦТО-2022 (ДОУ)'!T10</f>
        <v>0.55000000000000004</v>
      </c>
      <c r="I8" s="48">
        <f>'Оценивание ЦТО-2022 (ДОУ)'!S20</f>
        <v>12</v>
      </c>
      <c r="J8" s="50">
        <f>'Оценивание ЦТО-2022 (ДОУ)'!T20</f>
        <v>1</v>
      </c>
      <c r="K8" s="48">
        <f>'Оценивание ЦТО-2022 (ДОУ)'!S27</f>
        <v>6</v>
      </c>
      <c r="L8" s="50">
        <f>'Оценивание ЦТО-2022 (ДОУ)'!T27</f>
        <v>0.66666666666666663</v>
      </c>
      <c r="M8" s="48">
        <f>'Оценивание ЦТО-2022 (ДОУ)'!S34</f>
        <v>42</v>
      </c>
      <c r="N8" s="50">
        <f>'Оценивание ЦТО-2022 (ДОУ)'!T34</f>
        <v>0.71186440677966101</v>
      </c>
      <c r="O8" s="14" t="str">
        <f>'Оценивание ЦТО-2022 (ДОУ)'!T35</f>
        <v>Средний</v>
      </c>
    </row>
    <row r="9" spans="1:15" x14ac:dyDescent="0.2">
      <c r="A9" s="46">
        <v>6</v>
      </c>
      <c r="B9" s="47" t="s">
        <v>129</v>
      </c>
      <c r="C9" s="48">
        <f>'Оценивание ЦТО-2022 (ДОУ)'!V4</f>
        <v>6</v>
      </c>
      <c r="D9" s="50">
        <f>'Оценивание ЦТО-2022 (ДОУ)'!W4</f>
        <v>0.6</v>
      </c>
      <c r="E9" s="48">
        <f>'Оценивание ЦТО-2022 (ДОУ)'!V7</f>
        <v>8</v>
      </c>
      <c r="F9" s="50">
        <f>'Оценивание ЦТО-2022 (ДОУ)'!W7</f>
        <v>1</v>
      </c>
      <c r="G9" s="48">
        <f>'Оценивание ЦТО-2022 (ДОУ)'!V10</f>
        <v>4</v>
      </c>
      <c r="H9" s="50">
        <f>'Оценивание ЦТО-2022 (ДОУ)'!W10</f>
        <v>0.2</v>
      </c>
      <c r="I9" s="48">
        <f>'Оценивание ЦТО-2022 (ДОУ)'!V20</f>
        <v>12</v>
      </c>
      <c r="J9" s="50">
        <f>'Оценивание ЦТО-2022 (ДОУ)'!W20</f>
        <v>1</v>
      </c>
      <c r="K9" s="48">
        <f>'Оценивание ЦТО-2022 (ДОУ)'!V27</f>
        <v>5</v>
      </c>
      <c r="L9" s="50">
        <f>'Оценивание ЦТО-2022 (ДОУ)'!W27</f>
        <v>0.55555555555555558</v>
      </c>
      <c r="M9" s="48">
        <f>'Оценивание ЦТО-2022 (ДОУ)'!V34</f>
        <v>35</v>
      </c>
      <c r="N9" s="50">
        <f>'Оценивание ЦТО-2022 (ДОУ)'!W34</f>
        <v>0.59322033898305082</v>
      </c>
      <c r="O9" s="14" t="str">
        <f>'Оценивание ЦТО-2022 (ДОУ)'!W35</f>
        <v>Средний</v>
      </c>
    </row>
    <row r="10" spans="1:15" x14ac:dyDescent="0.2">
      <c r="A10" s="46">
        <v>7</v>
      </c>
      <c r="B10" s="47" t="s">
        <v>130</v>
      </c>
      <c r="C10" s="48">
        <f>'Оценивание ЦТО-2022 (ДОУ)'!Y4</f>
        <v>8</v>
      </c>
      <c r="D10" s="50">
        <f>'Оценивание ЦТО-2022 (ДОУ)'!Z4</f>
        <v>0.8</v>
      </c>
      <c r="E10" s="48">
        <f>'Оценивание ЦТО-2022 (ДОУ)'!Y7</f>
        <v>8</v>
      </c>
      <c r="F10" s="50">
        <f>'Оценивание ЦТО-2022 (ДОУ)'!Z7</f>
        <v>1</v>
      </c>
      <c r="G10" s="48">
        <f>'Оценивание ЦТО-2022 (ДОУ)'!Y10</f>
        <v>9</v>
      </c>
      <c r="H10" s="50">
        <f>'Оценивание ЦТО-2022 (ДОУ)'!Z10</f>
        <v>0.45</v>
      </c>
      <c r="I10" s="48">
        <f>'Оценивание ЦТО-2022 (ДОУ)'!Y20</f>
        <v>12</v>
      </c>
      <c r="J10" s="50">
        <f>'Оценивание ЦТО-2022 (ДОУ)'!Z20</f>
        <v>1</v>
      </c>
      <c r="K10" s="48">
        <f>'Оценивание ЦТО-2022 (ДОУ)'!Y27</f>
        <v>7</v>
      </c>
      <c r="L10" s="50">
        <f>'Оценивание ЦТО-2022 (ДОУ)'!Z27</f>
        <v>0.77777777777777779</v>
      </c>
      <c r="M10" s="48">
        <f>'Оценивание ЦТО-2022 (ДОУ)'!Y34</f>
        <v>44</v>
      </c>
      <c r="N10" s="50">
        <f>'Оценивание ЦТО-2022 (ДОУ)'!Z34</f>
        <v>0.74576271186440679</v>
      </c>
      <c r="O10" s="14" t="str">
        <f>'Оценивание ЦТО-2022 (ДОУ)'!Z35</f>
        <v>Средний</v>
      </c>
    </row>
    <row r="11" spans="1:15" x14ac:dyDescent="0.2">
      <c r="A11" s="46">
        <v>8</v>
      </c>
      <c r="B11" s="47" t="s">
        <v>131</v>
      </c>
      <c r="C11" s="48">
        <f>'Оценивание ЦТО-2022 (ДОУ)'!AB4</f>
        <v>6</v>
      </c>
      <c r="D11" s="50">
        <f>'Оценивание ЦТО-2022 (ДОУ)'!AC4</f>
        <v>0.6</v>
      </c>
      <c r="E11" s="48">
        <f>'Оценивание ЦТО-2022 (ДОУ)'!AB7</f>
        <v>8</v>
      </c>
      <c r="F11" s="50">
        <f>'Оценивание ЦТО-2022 (ДОУ)'!AC7</f>
        <v>1</v>
      </c>
      <c r="G11" s="48">
        <f>'Оценивание ЦТО-2022 (ДОУ)'!AB10</f>
        <v>2</v>
      </c>
      <c r="H11" s="50">
        <f>'Оценивание ЦТО-2022 (ДОУ)'!AC10</f>
        <v>0.1</v>
      </c>
      <c r="I11" s="48">
        <f>'Оценивание ЦТО-2022 (ДОУ)'!AB20</f>
        <v>12</v>
      </c>
      <c r="J11" s="50">
        <f>'Оценивание ЦТО-2022 (ДОУ)'!AC20</f>
        <v>1</v>
      </c>
      <c r="K11" s="48">
        <f>'Оценивание ЦТО-2022 (ДОУ)'!AB27</f>
        <v>2</v>
      </c>
      <c r="L11" s="50">
        <f>'Оценивание ЦТО-2022 (ДОУ)'!AC27</f>
        <v>0.22222222222222221</v>
      </c>
      <c r="M11" s="48">
        <f>'Оценивание ЦТО-2022 (ДОУ)'!AB34</f>
        <v>30</v>
      </c>
      <c r="N11" s="50">
        <f>'Оценивание ЦТО-2022 (ДОУ)'!AC34</f>
        <v>0.50847457627118642</v>
      </c>
      <c r="O11" s="14" t="str">
        <f>'Оценивание ЦТО-2022 (ДОУ)'!AC35</f>
        <v>Средний</v>
      </c>
    </row>
    <row r="12" spans="1:15" x14ac:dyDescent="0.2">
      <c r="A12" s="46">
        <v>9</v>
      </c>
      <c r="B12" s="47" t="s">
        <v>132</v>
      </c>
      <c r="C12" s="48">
        <f>'Оценивание ЦТО-2022 (ДОУ)'!AE4</f>
        <v>9</v>
      </c>
      <c r="D12" s="50">
        <f>'Оценивание ЦТО-2022 (ДОУ)'!AF4</f>
        <v>0.9</v>
      </c>
      <c r="E12" s="48">
        <f>'Оценивание ЦТО-2022 (ДОУ)'!AE7</f>
        <v>8</v>
      </c>
      <c r="F12" s="50">
        <f>'Оценивание ЦТО-2022 (ДОУ)'!AF7</f>
        <v>1</v>
      </c>
      <c r="G12" s="48">
        <f>'Оценивание ЦТО-2022 (ДОУ)'!AE10</f>
        <v>11</v>
      </c>
      <c r="H12" s="50">
        <f>'Оценивание ЦТО-2022 (ДОУ)'!AF10</f>
        <v>0.55000000000000004</v>
      </c>
      <c r="I12" s="48">
        <f>'Оценивание ЦТО-2022 (ДОУ)'!AE20</f>
        <v>12</v>
      </c>
      <c r="J12" s="50">
        <f>'Оценивание ЦТО-2022 (ДОУ)'!AF20</f>
        <v>1</v>
      </c>
      <c r="K12" s="48">
        <f>'Оценивание ЦТО-2022 (ДОУ)'!AE27</f>
        <v>7</v>
      </c>
      <c r="L12" s="50">
        <f>'Оценивание ЦТО-2022 (ДОУ)'!AF27</f>
        <v>0.77777777777777779</v>
      </c>
      <c r="M12" s="48">
        <f>'Оценивание ЦТО-2022 (ДОУ)'!AE34</f>
        <v>47</v>
      </c>
      <c r="N12" s="50">
        <f>'Оценивание ЦТО-2022 (ДОУ)'!AF34</f>
        <v>0.79661016949152541</v>
      </c>
      <c r="O12" s="14" t="str">
        <f>'Оценивание ЦТО-2022 (ДОУ)'!AF35</f>
        <v>Средний</v>
      </c>
    </row>
    <row r="13" spans="1:15" x14ac:dyDescent="0.2">
      <c r="A13" s="46">
        <v>10</v>
      </c>
      <c r="B13" s="47" t="s">
        <v>133</v>
      </c>
      <c r="C13" s="48">
        <f>'Оценивание ЦТО-2022 (ДОУ)'!AH4</f>
        <v>6</v>
      </c>
      <c r="D13" s="50">
        <f>'Оценивание ЦТО-2022 (ДОУ)'!AI4</f>
        <v>0.6</v>
      </c>
      <c r="E13" s="48">
        <f>'Оценивание ЦТО-2022 (ДОУ)'!AH7</f>
        <v>8</v>
      </c>
      <c r="F13" s="50">
        <f>'Оценивание ЦТО-2022 (ДОУ)'!AI7</f>
        <v>1</v>
      </c>
      <c r="G13" s="48">
        <f>'Оценивание ЦТО-2022 (ДОУ)'!AH10</f>
        <v>8</v>
      </c>
      <c r="H13" s="50">
        <f>'Оценивание ЦТО-2022 (ДОУ)'!AI10</f>
        <v>0.4</v>
      </c>
      <c r="I13" s="48">
        <f>'Оценивание ЦТО-2022 (ДОУ)'!AH20</f>
        <v>12</v>
      </c>
      <c r="J13" s="50">
        <f>'Оценивание ЦТО-2022 (ДОУ)'!AI20</f>
        <v>1</v>
      </c>
      <c r="K13" s="48">
        <f>'Оценивание ЦТО-2022 (ДОУ)'!AH27</f>
        <v>5</v>
      </c>
      <c r="L13" s="50">
        <f>'Оценивание ЦТО-2022 (ДОУ)'!AI27</f>
        <v>0.55555555555555558</v>
      </c>
      <c r="M13" s="48">
        <f>'Оценивание ЦТО-2022 (ДОУ)'!AH34</f>
        <v>39</v>
      </c>
      <c r="N13" s="50">
        <f>'Оценивание ЦТО-2022 (ДОУ)'!AI34</f>
        <v>0.66101694915254239</v>
      </c>
      <c r="O13" s="14" t="str">
        <f>'Оценивание ЦТО-2022 (ДОУ)'!AI35</f>
        <v>Средний</v>
      </c>
    </row>
    <row r="14" spans="1:15" x14ac:dyDescent="0.2">
      <c r="A14" s="46">
        <v>11</v>
      </c>
      <c r="B14" s="47" t="s">
        <v>134</v>
      </c>
      <c r="C14" s="48">
        <f>'Оценивание ЦТО-2022 (ДОУ)'!AK4</f>
        <v>2</v>
      </c>
      <c r="D14" s="50">
        <f>'Оценивание ЦТО-2022 (ДОУ)'!AL4</f>
        <v>0.2</v>
      </c>
      <c r="E14" s="48">
        <f>'Оценивание ЦТО-2022 (ДОУ)'!AK7</f>
        <v>8</v>
      </c>
      <c r="F14" s="50">
        <f>'Оценивание ЦТО-2022 (ДОУ)'!AL7</f>
        <v>1</v>
      </c>
      <c r="G14" s="48">
        <f>'Оценивание ЦТО-2022 (ДОУ)'!AK10</f>
        <v>16</v>
      </c>
      <c r="H14" s="50">
        <f>'Оценивание ЦТО-2022 (ДОУ)'!AL10</f>
        <v>0.8</v>
      </c>
      <c r="I14" s="48">
        <f>'Оценивание ЦТО-2022 (ДОУ)'!AK20</f>
        <v>12</v>
      </c>
      <c r="J14" s="50">
        <f>'Оценивание ЦТО-2022 (ДОУ)'!AL20</f>
        <v>1</v>
      </c>
      <c r="K14" s="48">
        <f>'Оценивание ЦТО-2022 (ДОУ)'!AK27</f>
        <v>3</v>
      </c>
      <c r="L14" s="50">
        <f>'Оценивание ЦТО-2022 (ДОУ)'!AL27</f>
        <v>0.33333333333333331</v>
      </c>
      <c r="M14" s="48">
        <f>'Оценивание ЦТО-2022 (ДОУ)'!AK34</f>
        <v>41</v>
      </c>
      <c r="N14" s="50">
        <f>'Оценивание ЦТО-2022 (ДОУ)'!AL34</f>
        <v>0.69491525423728817</v>
      </c>
      <c r="O14" s="14" t="str">
        <f>'Оценивание ЦТО-2022 (ДОУ)'!AL35</f>
        <v>Средний</v>
      </c>
    </row>
    <row r="15" spans="1:15" x14ac:dyDescent="0.2">
      <c r="A15" s="46">
        <v>12</v>
      </c>
      <c r="B15" s="47" t="s">
        <v>135</v>
      </c>
      <c r="C15" s="48">
        <f>'Оценивание ЦТО-2022 (ДОУ)'!AN4</f>
        <v>5</v>
      </c>
      <c r="D15" s="50">
        <f>'Оценивание ЦТО-2022 (ДОУ)'!AO4</f>
        <v>0.5</v>
      </c>
      <c r="E15" s="48">
        <f>'Оценивание ЦТО-2022 (ДОУ)'!AN7</f>
        <v>8</v>
      </c>
      <c r="F15" s="50">
        <f>'Оценивание ЦТО-2022 (ДОУ)'!AO7</f>
        <v>1</v>
      </c>
      <c r="G15" s="48">
        <f>'Оценивание ЦТО-2022 (ДОУ)'!AN10</f>
        <v>12</v>
      </c>
      <c r="H15" s="50">
        <f>'Оценивание ЦТО-2022 (ДОУ)'!AO10</f>
        <v>0.6</v>
      </c>
      <c r="I15" s="48">
        <f>'Оценивание ЦТО-2022 (ДОУ)'!AN20</f>
        <v>12</v>
      </c>
      <c r="J15" s="50">
        <f>'Оценивание ЦТО-2022 (ДОУ)'!AO20</f>
        <v>1</v>
      </c>
      <c r="K15" s="48">
        <f>'Оценивание ЦТО-2022 (ДОУ)'!AN27</f>
        <v>7</v>
      </c>
      <c r="L15" s="50">
        <f>'Оценивание ЦТО-2022 (ДОУ)'!AO27</f>
        <v>0.77777777777777779</v>
      </c>
      <c r="M15" s="48">
        <f>'Оценивание ЦТО-2022 (ДОУ)'!AN34</f>
        <v>44</v>
      </c>
      <c r="N15" s="50">
        <f>'Оценивание ЦТО-2022 (ДОУ)'!AO34</f>
        <v>0.74576271186440679</v>
      </c>
      <c r="O15" s="14" t="str">
        <f>'Оценивание ЦТО-2022 (ДОУ)'!AO35</f>
        <v>Средний</v>
      </c>
    </row>
    <row r="16" spans="1:15" x14ac:dyDescent="0.2">
      <c r="A16" s="46">
        <v>13</v>
      </c>
      <c r="B16" s="47" t="s">
        <v>114</v>
      </c>
      <c r="C16" s="48">
        <f>'Оценивание ЦТО-2022 (ДОУ)'!AQ4</f>
        <v>5</v>
      </c>
      <c r="D16" s="50">
        <f>'Оценивание ЦТО-2022 (ДОУ)'!AR4</f>
        <v>0.5</v>
      </c>
      <c r="E16" s="48">
        <f>'Оценивание ЦТО-2022 (ДОУ)'!AQ7</f>
        <v>8</v>
      </c>
      <c r="F16" s="50">
        <f>'Оценивание ЦТО-2022 (ДОУ)'!AR7</f>
        <v>1</v>
      </c>
      <c r="G16" s="48">
        <f>'Оценивание ЦТО-2022 (ДОУ)'!AQ10</f>
        <v>6</v>
      </c>
      <c r="H16" s="50">
        <f>'Оценивание ЦТО-2022 (ДОУ)'!AR10</f>
        <v>0.3</v>
      </c>
      <c r="I16" s="48">
        <f>'Оценивание ЦТО-2022 (ДОУ)'!AQ20</f>
        <v>12</v>
      </c>
      <c r="J16" s="50">
        <f>'Оценивание ЦТО-2022 (ДОУ)'!AR20</f>
        <v>1</v>
      </c>
      <c r="K16" s="48">
        <f>'Оценивание ЦТО-2022 (ДОУ)'!AQ27</f>
        <v>7</v>
      </c>
      <c r="L16" s="50">
        <f>'Оценивание ЦТО-2022 (ДОУ)'!AR27</f>
        <v>0.77777777777777779</v>
      </c>
      <c r="M16" s="48">
        <f>'Оценивание ЦТО-2022 (ДОУ)'!AQ34</f>
        <v>38</v>
      </c>
      <c r="N16" s="50">
        <f>'Оценивание ЦТО-2022 (ДОУ)'!AR34</f>
        <v>0.64406779661016944</v>
      </c>
      <c r="O16" s="14" t="str">
        <f>'Оценивание ЦТО-2022 (ДОУ)'!AR35</f>
        <v>Средний</v>
      </c>
    </row>
    <row r="17" spans="1:15" x14ac:dyDescent="0.2">
      <c r="A17" s="46">
        <v>14</v>
      </c>
      <c r="B17" s="47" t="s">
        <v>136</v>
      </c>
      <c r="C17" s="48">
        <f>'Оценивание ЦТО-2022 (ДОУ)'!AT4</f>
        <v>7</v>
      </c>
      <c r="D17" s="50">
        <f>'Оценивание ЦТО-2022 (ДОУ)'!AU4</f>
        <v>0.7</v>
      </c>
      <c r="E17" s="48">
        <f>'Оценивание ЦТО-2022 (ДОУ)'!AT7</f>
        <v>8</v>
      </c>
      <c r="F17" s="50">
        <f>'Оценивание ЦТО-2022 (ДОУ)'!AU7</f>
        <v>1</v>
      </c>
      <c r="G17" s="48">
        <f>'Оценивание ЦТО-2022 (ДОУ)'!AT10</f>
        <v>9</v>
      </c>
      <c r="H17" s="50">
        <f>'Оценивание ЦТО-2022 (ДОУ)'!AU10</f>
        <v>0.45</v>
      </c>
      <c r="I17" s="48">
        <f>'Оценивание ЦТО-2022 (ДОУ)'!AT20</f>
        <v>12</v>
      </c>
      <c r="J17" s="50">
        <f>'Оценивание ЦТО-2022 (ДОУ)'!AU20</f>
        <v>1</v>
      </c>
      <c r="K17" s="48">
        <f>'Оценивание ЦТО-2022 (ДОУ)'!AT27</f>
        <v>7</v>
      </c>
      <c r="L17" s="50">
        <f>'Оценивание ЦТО-2022 (ДОУ)'!AU27</f>
        <v>0.77777777777777779</v>
      </c>
      <c r="M17" s="48">
        <f>'Оценивание ЦТО-2022 (ДОУ)'!AT34</f>
        <v>43</v>
      </c>
      <c r="N17" s="50">
        <f>'Оценивание ЦТО-2022 (ДОУ)'!AU34</f>
        <v>0.72881355932203384</v>
      </c>
      <c r="O17" s="14" t="str">
        <f>'Оценивание ЦТО-2022 (ДОУ)'!AU35</f>
        <v>Средний</v>
      </c>
    </row>
    <row r="18" spans="1:15" x14ac:dyDescent="0.2">
      <c r="A18" s="46">
        <v>15</v>
      </c>
      <c r="B18" s="47" t="s">
        <v>137</v>
      </c>
      <c r="C18" s="48">
        <f>'Оценивание ЦТО-2022 (ДОУ)'!AW4</f>
        <v>7</v>
      </c>
      <c r="D18" s="50">
        <f>'Оценивание ЦТО-2022 (ДОУ)'!AX4</f>
        <v>0.7</v>
      </c>
      <c r="E18" s="48">
        <f>'Оценивание ЦТО-2022 (ДОУ)'!AW7</f>
        <v>8</v>
      </c>
      <c r="F18" s="50">
        <f>'Оценивание ЦТО-2022 (ДОУ)'!AX7</f>
        <v>1</v>
      </c>
      <c r="G18" s="48">
        <f>'Оценивание ЦТО-2022 (ДОУ)'!AW10</f>
        <v>6</v>
      </c>
      <c r="H18" s="50">
        <f>'Оценивание ЦТО-2022 (ДОУ)'!AX10</f>
        <v>0.3</v>
      </c>
      <c r="I18" s="48">
        <f>'Оценивание ЦТО-2022 (ДОУ)'!AW20</f>
        <v>12</v>
      </c>
      <c r="J18" s="50">
        <f>'Оценивание ЦТО-2022 (ДОУ)'!AX20</f>
        <v>1</v>
      </c>
      <c r="K18" s="48">
        <f>'Оценивание ЦТО-2022 (ДОУ)'!AW27</f>
        <v>7</v>
      </c>
      <c r="L18" s="50">
        <f>'Оценивание ЦТО-2022 (ДОУ)'!AX27</f>
        <v>0.77777777777777779</v>
      </c>
      <c r="M18" s="48">
        <f>'Оценивание ЦТО-2022 (ДОУ)'!AW34</f>
        <v>40</v>
      </c>
      <c r="N18" s="50">
        <f>'Оценивание ЦТО-2022 (ДОУ)'!AX34</f>
        <v>0.67796610169491522</v>
      </c>
      <c r="O18" s="14" t="str">
        <f>'Оценивание ЦТО-2022 (ДОУ)'!AX35</f>
        <v>Средний</v>
      </c>
    </row>
    <row r="19" spans="1:15" x14ac:dyDescent="0.2">
      <c r="A19" s="46">
        <v>16</v>
      </c>
      <c r="B19" s="47" t="s">
        <v>138</v>
      </c>
      <c r="C19" s="48">
        <f>'Оценивание ЦТО-2022 (ДОУ)'!AZ4</f>
        <v>4</v>
      </c>
      <c r="D19" s="50">
        <f>'Оценивание ЦТО-2022 (ДОУ)'!BA4</f>
        <v>0.4</v>
      </c>
      <c r="E19" s="48">
        <f>'Оценивание ЦТО-2022 (ДОУ)'!AZ7</f>
        <v>8</v>
      </c>
      <c r="F19" s="50">
        <f>'Оценивание ЦТО-2022 (ДОУ)'!BA7</f>
        <v>1</v>
      </c>
      <c r="G19" s="48">
        <f>'Оценивание ЦТО-2022 (ДОУ)'!AZ10</f>
        <v>8</v>
      </c>
      <c r="H19" s="50">
        <f>'Оценивание ЦТО-2022 (ДОУ)'!BA10</f>
        <v>0.4</v>
      </c>
      <c r="I19" s="48">
        <f>'Оценивание ЦТО-2022 (ДОУ)'!AZ20</f>
        <v>12</v>
      </c>
      <c r="J19" s="50">
        <f>'Оценивание ЦТО-2022 (ДОУ)'!BA20</f>
        <v>1</v>
      </c>
      <c r="K19" s="48">
        <f>'Оценивание ЦТО-2022 (ДОУ)'!AZ27</f>
        <v>5</v>
      </c>
      <c r="L19" s="50">
        <f>'Оценивание ЦТО-2022 (ДОУ)'!BA27</f>
        <v>0.55555555555555558</v>
      </c>
      <c r="M19" s="48">
        <f>'Оценивание ЦТО-2022 (ДОУ)'!AZ34</f>
        <v>37</v>
      </c>
      <c r="N19" s="50">
        <f>'Оценивание ЦТО-2022 (ДОУ)'!BA34</f>
        <v>0.6271186440677966</v>
      </c>
      <c r="O19" s="14" t="str">
        <f>'Оценивание ЦТО-2022 (ДОУ)'!BA35</f>
        <v>Средний</v>
      </c>
    </row>
    <row r="20" spans="1:15" x14ac:dyDescent="0.2">
      <c r="A20" s="46">
        <v>17</v>
      </c>
      <c r="B20" s="47" t="s">
        <v>139</v>
      </c>
      <c r="C20" s="48">
        <f>'Оценивание ЦТО-2022 (ДОУ)'!BC4</f>
        <v>6</v>
      </c>
      <c r="D20" s="50">
        <f>'Оценивание ЦТО-2022 (ДОУ)'!BD4</f>
        <v>0.6</v>
      </c>
      <c r="E20" s="48">
        <f>'Оценивание ЦТО-2022 (ДОУ)'!BC7</f>
        <v>8</v>
      </c>
      <c r="F20" s="50">
        <f>'Оценивание ЦТО-2022 (ДОУ)'!BD7</f>
        <v>1</v>
      </c>
      <c r="G20" s="48">
        <f>'Оценивание ЦТО-2022 (ДОУ)'!BC10</f>
        <v>10</v>
      </c>
      <c r="H20" s="50">
        <f>'Оценивание ЦТО-2022 (ДОУ)'!BD10</f>
        <v>0.5</v>
      </c>
      <c r="I20" s="48">
        <f>'Оценивание ЦТО-2022 (ДОУ)'!BC20</f>
        <v>12</v>
      </c>
      <c r="J20" s="50">
        <f>'Оценивание ЦТО-2022 (ДОУ)'!BD20</f>
        <v>1</v>
      </c>
      <c r="K20" s="48">
        <f>'Оценивание ЦТО-2022 (ДОУ)'!BC27</f>
        <v>6</v>
      </c>
      <c r="L20" s="50">
        <f>'Оценивание ЦТО-2022 (ДОУ)'!BD27</f>
        <v>0.66666666666666663</v>
      </c>
      <c r="M20" s="48">
        <f>'Оценивание ЦТО-2022 (ДОУ)'!BC34</f>
        <v>42</v>
      </c>
      <c r="N20" s="50">
        <f>'Оценивание ЦТО-2022 (ДОУ)'!BD34</f>
        <v>0.71186440677966101</v>
      </c>
      <c r="O20" s="14" t="str">
        <f>'Оценивание ЦТО-2022 (ДОУ)'!BD35</f>
        <v>Средний</v>
      </c>
    </row>
    <row r="21" spans="1:15" x14ac:dyDescent="0.2">
      <c r="A21" s="46">
        <v>18</v>
      </c>
      <c r="B21" s="47" t="s">
        <v>140</v>
      </c>
      <c r="C21" s="48">
        <f>'Оценивание ЦТО-2022 (ДОУ)'!BF4</f>
        <v>8</v>
      </c>
      <c r="D21" s="50">
        <f>'Оценивание ЦТО-2022 (ДОУ)'!BG4</f>
        <v>0.8</v>
      </c>
      <c r="E21" s="48">
        <f>'Оценивание ЦТО-2022 (ДОУ)'!BF7</f>
        <v>8</v>
      </c>
      <c r="F21" s="50">
        <f>'Оценивание ЦТО-2022 (ДОУ)'!BG7</f>
        <v>1</v>
      </c>
      <c r="G21" s="48">
        <f>'Оценивание ЦТО-2022 (ДОУ)'!BF10</f>
        <v>7</v>
      </c>
      <c r="H21" s="50">
        <f>'Оценивание ЦТО-2022 (ДОУ)'!BG10</f>
        <v>0.35</v>
      </c>
      <c r="I21" s="48">
        <f>'Оценивание ЦТО-2022 (ДОУ)'!BF20</f>
        <v>12</v>
      </c>
      <c r="J21" s="50">
        <f>'Оценивание ЦТО-2022 (ДОУ)'!BG20</f>
        <v>1</v>
      </c>
      <c r="K21" s="48">
        <f>'Оценивание ЦТО-2022 (ДОУ)'!BF27</f>
        <v>5</v>
      </c>
      <c r="L21" s="50">
        <f>'Оценивание ЦТО-2022 (ДОУ)'!BG27</f>
        <v>0.55555555555555558</v>
      </c>
      <c r="M21" s="48">
        <f>'Оценивание ЦТО-2022 (ДОУ)'!BF34</f>
        <v>40</v>
      </c>
      <c r="N21" s="50">
        <f>'Оценивание ЦТО-2022 (ДОУ)'!BG34</f>
        <v>0.67796610169491522</v>
      </c>
      <c r="O21" s="14" t="str">
        <f>'Оценивание ЦТО-2022 (ДОУ)'!BG35</f>
        <v>Средний</v>
      </c>
    </row>
    <row r="22" spans="1:15" x14ac:dyDescent="0.2">
      <c r="A22" s="46">
        <v>19</v>
      </c>
      <c r="B22" s="47" t="s">
        <v>141</v>
      </c>
      <c r="C22" s="48">
        <f>'Оценивание ЦТО-2022 (ДОУ)'!BI4</f>
        <v>5</v>
      </c>
      <c r="D22" s="50">
        <f>'Оценивание ЦТО-2022 (ДОУ)'!BJ4</f>
        <v>0.5</v>
      </c>
      <c r="E22" s="48">
        <f>'Оценивание ЦТО-2022 (ДОУ)'!BI7</f>
        <v>8</v>
      </c>
      <c r="F22" s="50">
        <f>'Оценивание ЦТО-2022 (ДОУ)'!BJ7</f>
        <v>1</v>
      </c>
      <c r="G22" s="48">
        <f>'Оценивание ЦТО-2022 (ДОУ)'!BI10</f>
        <v>7</v>
      </c>
      <c r="H22" s="50">
        <f>'Оценивание ЦТО-2022 (ДОУ)'!BJ10</f>
        <v>0.35</v>
      </c>
      <c r="I22" s="48">
        <f>'Оценивание ЦТО-2022 (ДОУ)'!BI20</f>
        <v>12</v>
      </c>
      <c r="J22" s="50">
        <f>'Оценивание ЦТО-2022 (ДОУ)'!BJ20</f>
        <v>1</v>
      </c>
      <c r="K22" s="48">
        <f>'Оценивание ЦТО-2022 (ДОУ)'!BI27</f>
        <v>8</v>
      </c>
      <c r="L22" s="50">
        <f>'Оценивание ЦТО-2022 (ДОУ)'!BJ27</f>
        <v>0.88888888888888884</v>
      </c>
      <c r="M22" s="48">
        <f>'Оценивание ЦТО-2022 (ДОУ)'!BI34</f>
        <v>40</v>
      </c>
      <c r="N22" s="50">
        <f>'Оценивание ЦТО-2022 (ДОУ)'!BJ34</f>
        <v>0.67796610169491522</v>
      </c>
      <c r="O22" s="14" t="str">
        <f>'Оценивание ЦТО-2022 (ДОУ)'!BJ35</f>
        <v>Средний</v>
      </c>
    </row>
    <row r="23" spans="1:15" x14ac:dyDescent="0.2">
      <c r="A23" s="46">
        <v>20</v>
      </c>
      <c r="B23" s="47" t="s">
        <v>115</v>
      </c>
      <c r="C23" s="48">
        <f>'Оценивание ЦТО-2022 (ДОУ)'!BL4</f>
        <v>6</v>
      </c>
      <c r="D23" s="50">
        <f>'Оценивание ЦТО-2022 (ДОУ)'!BM4</f>
        <v>0.6</v>
      </c>
      <c r="E23" s="48">
        <f>'Оценивание ЦТО-2022 (ДОУ)'!BL7</f>
        <v>8</v>
      </c>
      <c r="F23" s="50">
        <f>'Оценивание ЦТО-2022 (ДОУ)'!BM7</f>
        <v>1</v>
      </c>
      <c r="G23" s="48">
        <f>'Оценивание ЦТО-2022 (ДОУ)'!BL10</f>
        <v>6</v>
      </c>
      <c r="H23" s="50">
        <f>'Оценивание ЦТО-2022 (ДОУ)'!BM10</f>
        <v>0.3</v>
      </c>
      <c r="I23" s="48">
        <f>'Оценивание ЦТО-2022 (ДОУ)'!BL20</f>
        <v>12</v>
      </c>
      <c r="J23" s="50">
        <f>'Оценивание ЦТО-2022 (ДОУ)'!BM20</f>
        <v>1</v>
      </c>
      <c r="K23" s="48">
        <f>'Оценивание ЦТО-2022 (ДОУ)'!BL27</f>
        <v>2</v>
      </c>
      <c r="L23" s="50">
        <f>'Оценивание ЦТО-2022 (ДОУ)'!BM27</f>
        <v>0.22222222222222221</v>
      </c>
      <c r="M23" s="48">
        <f>'Оценивание ЦТО-2022 (ДОУ)'!BL34</f>
        <v>34</v>
      </c>
      <c r="N23" s="50">
        <f>'Оценивание ЦТО-2022 (ДОУ)'!BM34</f>
        <v>0.57627118644067798</v>
      </c>
      <c r="O23" s="14" t="str">
        <f>'Оценивание ЦТО-2022 (ДОУ)'!BM35</f>
        <v>Средний</v>
      </c>
    </row>
    <row r="24" spans="1:15" x14ac:dyDescent="0.2">
      <c r="A24" s="46">
        <v>21</v>
      </c>
      <c r="B24" s="47" t="s">
        <v>116</v>
      </c>
      <c r="C24" s="48">
        <f>'Оценивание ЦТО-2022 (ДОУ)'!BO4</f>
        <v>6</v>
      </c>
      <c r="D24" s="50">
        <f>'Оценивание ЦТО-2022 (ДОУ)'!BP4</f>
        <v>0.6</v>
      </c>
      <c r="E24" s="48">
        <f>'Оценивание ЦТО-2022 (ДОУ)'!BO7</f>
        <v>8</v>
      </c>
      <c r="F24" s="50">
        <f>'Оценивание ЦТО-2022 (ДОУ)'!BP7</f>
        <v>1</v>
      </c>
      <c r="G24" s="48">
        <f>'Оценивание ЦТО-2022 (ДОУ)'!BO10</f>
        <v>3</v>
      </c>
      <c r="H24" s="50">
        <f>'Оценивание ЦТО-2022 (ДОУ)'!BP10</f>
        <v>0.15</v>
      </c>
      <c r="I24" s="48">
        <f>'Оценивание ЦТО-2022 (ДОУ)'!BO20</f>
        <v>12</v>
      </c>
      <c r="J24" s="50">
        <f>'Оценивание ЦТО-2022 (ДОУ)'!BP20</f>
        <v>1</v>
      </c>
      <c r="K24" s="48">
        <f>'Оценивание ЦТО-2022 (ДОУ)'!BO27</f>
        <v>6</v>
      </c>
      <c r="L24" s="50">
        <f>'Оценивание ЦТО-2022 (ДОУ)'!BP27</f>
        <v>0.66666666666666663</v>
      </c>
      <c r="M24" s="48">
        <f>'Оценивание ЦТО-2022 (ДОУ)'!BO34</f>
        <v>35</v>
      </c>
      <c r="N24" s="50">
        <f>'Оценивание ЦТО-2022 (ДОУ)'!BP34</f>
        <v>0.59322033898305082</v>
      </c>
      <c r="O24" s="14" t="str">
        <f>'Оценивание ЦТО-2022 (ДОУ)'!BP35</f>
        <v>Средний</v>
      </c>
    </row>
    <row r="25" spans="1:15" x14ac:dyDescent="0.2">
      <c r="A25" s="46">
        <v>22</v>
      </c>
      <c r="B25" s="47" t="s">
        <v>142</v>
      </c>
      <c r="C25" s="48">
        <f>'Оценивание ЦТО-2022 (ДОУ)'!BR4</f>
        <v>4</v>
      </c>
      <c r="D25" s="50">
        <f>'Оценивание ЦТО-2022 (ДОУ)'!BS4</f>
        <v>0.4</v>
      </c>
      <c r="E25" s="48">
        <f>'Оценивание ЦТО-2022 (ДОУ)'!BR7</f>
        <v>8</v>
      </c>
      <c r="F25" s="50">
        <f>'Оценивание ЦТО-2022 (ДОУ)'!BS7</f>
        <v>1</v>
      </c>
      <c r="G25" s="48">
        <f>'Оценивание ЦТО-2022 (ДОУ)'!BR10</f>
        <v>13</v>
      </c>
      <c r="H25" s="50">
        <f>'Оценивание ЦТО-2022 (ДОУ)'!BS10</f>
        <v>0.65</v>
      </c>
      <c r="I25" s="48">
        <f>'Оценивание ЦТО-2022 (ДОУ)'!BR20</f>
        <v>12</v>
      </c>
      <c r="J25" s="50">
        <f>'Оценивание ЦТО-2022 (ДОУ)'!BS20</f>
        <v>1</v>
      </c>
      <c r="K25" s="48">
        <f>'Оценивание ЦТО-2022 (ДОУ)'!BR27</f>
        <v>8</v>
      </c>
      <c r="L25" s="50">
        <f>'Оценивание ЦТО-2022 (ДОУ)'!BS27</f>
        <v>0.88888888888888884</v>
      </c>
      <c r="M25" s="48">
        <f>'Оценивание ЦТО-2022 (ДОУ)'!BR34</f>
        <v>45</v>
      </c>
      <c r="N25" s="50">
        <f>'Оценивание ЦТО-2022 (ДОУ)'!BS34</f>
        <v>0.76271186440677963</v>
      </c>
      <c r="O25" s="14" t="str">
        <f>'Оценивание ЦТО-2022 (ДОУ)'!BS35</f>
        <v>Средний</v>
      </c>
    </row>
    <row r="26" spans="1:15" x14ac:dyDescent="0.2">
      <c r="A26" s="46">
        <v>23</v>
      </c>
      <c r="B26" s="47" t="s">
        <v>143</v>
      </c>
      <c r="C26" s="48">
        <f>'Оценивание ЦТО-2022 (ДОУ)'!BU4</f>
        <v>6</v>
      </c>
      <c r="D26" s="50">
        <f>'Оценивание ЦТО-2022 (ДОУ)'!BV4</f>
        <v>0.6</v>
      </c>
      <c r="E26" s="48">
        <f>'Оценивание ЦТО-2022 (ДОУ)'!BU7</f>
        <v>8</v>
      </c>
      <c r="F26" s="50">
        <f>'Оценивание ЦТО-2022 (ДОУ)'!BV7</f>
        <v>1</v>
      </c>
      <c r="G26" s="48">
        <f>'Оценивание ЦТО-2022 (ДОУ)'!BU10</f>
        <v>6</v>
      </c>
      <c r="H26" s="50">
        <f>'Оценивание ЦТО-2022 (ДОУ)'!BV10</f>
        <v>0.3</v>
      </c>
      <c r="I26" s="48">
        <f>'Оценивание ЦТО-2022 (ДОУ)'!BU20</f>
        <v>12</v>
      </c>
      <c r="J26" s="50">
        <f>'Оценивание ЦТО-2022 (ДОУ)'!BV20</f>
        <v>1</v>
      </c>
      <c r="K26" s="48">
        <f>'Оценивание ЦТО-2022 (ДОУ)'!BU27</f>
        <v>4</v>
      </c>
      <c r="L26" s="50">
        <f>'Оценивание ЦТО-2022 (ДОУ)'!BV27</f>
        <v>0.44444444444444442</v>
      </c>
      <c r="M26" s="48">
        <f>'Оценивание ЦТО-2022 (ДОУ)'!BU34</f>
        <v>36</v>
      </c>
      <c r="N26" s="50">
        <f>'Оценивание ЦТО-2022 (ДОУ)'!BV34</f>
        <v>0.61016949152542377</v>
      </c>
      <c r="O26" s="14" t="str">
        <f>'Оценивание ЦТО-2022 (ДОУ)'!BV35</f>
        <v>Средний</v>
      </c>
    </row>
    <row r="27" spans="1:15" x14ac:dyDescent="0.2">
      <c r="A27" s="46">
        <v>24</v>
      </c>
      <c r="B27" s="47" t="s">
        <v>117</v>
      </c>
      <c r="C27" s="48">
        <f>'Оценивание ЦТО-2022 (ДОУ)'!BX4</f>
        <v>5</v>
      </c>
      <c r="D27" s="50">
        <f>'Оценивание ЦТО-2022 (ДОУ)'!BY4</f>
        <v>0.5</v>
      </c>
      <c r="E27" s="48">
        <f>'Оценивание ЦТО-2022 (ДОУ)'!BX7</f>
        <v>8</v>
      </c>
      <c r="F27" s="50">
        <f>'Оценивание ЦТО-2022 (ДОУ)'!BY7</f>
        <v>1</v>
      </c>
      <c r="G27" s="48">
        <f>'Оценивание ЦТО-2022 (ДОУ)'!BX10</f>
        <v>7</v>
      </c>
      <c r="H27" s="50">
        <f>'Оценивание ЦТО-2022 (ДОУ)'!BY10</f>
        <v>0.35</v>
      </c>
      <c r="I27" s="48">
        <f>'Оценивание ЦТО-2022 (ДОУ)'!BX20</f>
        <v>12</v>
      </c>
      <c r="J27" s="50">
        <f>'Оценивание ЦТО-2022 (ДОУ)'!BY20</f>
        <v>1</v>
      </c>
      <c r="K27" s="48">
        <f>'Оценивание ЦТО-2022 (ДОУ)'!BX27</f>
        <v>3</v>
      </c>
      <c r="L27" s="50">
        <f>'Оценивание ЦТО-2022 (ДОУ)'!BY27</f>
        <v>0.33333333333333331</v>
      </c>
      <c r="M27" s="48">
        <f>'Оценивание ЦТО-2022 (ДОУ)'!BX34</f>
        <v>35</v>
      </c>
      <c r="N27" s="50">
        <f>'Оценивание ЦТО-2022 (ДОУ)'!BY34</f>
        <v>0.59322033898305082</v>
      </c>
      <c r="O27" s="14" t="str">
        <f>'Оценивание ЦТО-2022 (ДОУ)'!BY35</f>
        <v>Средний</v>
      </c>
    </row>
    <row r="28" spans="1:15" x14ac:dyDescent="0.2">
      <c r="A28" s="46">
        <v>25</v>
      </c>
      <c r="B28" s="47" t="s">
        <v>144</v>
      </c>
      <c r="C28" s="48">
        <f>'Оценивание ЦТО-2022 (ДОУ)'!CA4</f>
        <v>2</v>
      </c>
      <c r="D28" s="50">
        <f>'Оценивание ЦТО-2022 (ДОУ)'!CB4</f>
        <v>0.2</v>
      </c>
      <c r="E28" s="48">
        <f>'Оценивание ЦТО-2022 (ДОУ)'!CA7</f>
        <v>8</v>
      </c>
      <c r="F28" s="50">
        <f>'Оценивание ЦТО-2022 (ДОУ)'!CB7</f>
        <v>1</v>
      </c>
      <c r="G28" s="48">
        <f>'Оценивание ЦТО-2022 (ДОУ)'!CA10</f>
        <v>5</v>
      </c>
      <c r="H28" s="50">
        <f>'Оценивание ЦТО-2022 (ДОУ)'!CB10</f>
        <v>0.25</v>
      </c>
      <c r="I28" s="48">
        <f>'Оценивание ЦТО-2022 (ДОУ)'!CA20</f>
        <v>12</v>
      </c>
      <c r="J28" s="50">
        <f>'Оценивание ЦТО-2022 (ДОУ)'!CB20</f>
        <v>1</v>
      </c>
      <c r="K28" s="48">
        <f>'Оценивание ЦТО-2022 (ДОУ)'!CA27</f>
        <v>5</v>
      </c>
      <c r="L28" s="50">
        <f>'Оценивание ЦТО-2022 (ДОУ)'!CB27</f>
        <v>0.55555555555555558</v>
      </c>
      <c r="M28" s="48">
        <f>'Оценивание ЦТО-2022 (ДОУ)'!CA34</f>
        <v>32</v>
      </c>
      <c r="N28" s="50">
        <f>'Оценивание ЦТО-2022 (ДОУ)'!CB34</f>
        <v>0.5423728813559322</v>
      </c>
      <c r="O28" s="14" t="str">
        <f>'Оценивание ЦТО-2022 (ДОУ)'!CB35</f>
        <v>Средний</v>
      </c>
    </row>
    <row r="29" spans="1:15" x14ac:dyDescent="0.2">
      <c r="A29" s="46">
        <v>26</v>
      </c>
      <c r="B29" s="47" t="s">
        <v>118</v>
      </c>
      <c r="C29" s="48">
        <f>'Оценивание ЦТО-2022 (ДОУ)'!CD4</f>
        <v>5</v>
      </c>
      <c r="D29" s="50">
        <f>'Оценивание ЦТО-2022 (ДОУ)'!CE4</f>
        <v>0.5</v>
      </c>
      <c r="E29" s="48">
        <f>'Оценивание ЦТО-2022 (ДОУ)'!CD7</f>
        <v>8</v>
      </c>
      <c r="F29" s="50">
        <f>'Оценивание ЦТО-2022 (ДОУ)'!CE7</f>
        <v>1</v>
      </c>
      <c r="G29" s="48">
        <f>'Оценивание ЦТО-2022 (ДОУ)'!CD10</f>
        <v>7</v>
      </c>
      <c r="H29" s="50">
        <f>'Оценивание ЦТО-2022 (ДОУ)'!CE10</f>
        <v>0.35</v>
      </c>
      <c r="I29" s="48">
        <f>'Оценивание ЦТО-2022 (ДОУ)'!CD20</f>
        <v>12</v>
      </c>
      <c r="J29" s="50">
        <f>'Оценивание ЦТО-2022 (ДОУ)'!CE20</f>
        <v>1</v>
      </c>
      <c r="K29" s="48">
        <f>'Оценивание ЦТО-2022 (ДОУ)'!CD27</f>
        <v>7</v>
      </c>
      <c r="L29" s="50">
        <f>'Оценивание ЦТО-2022 (ДОУ)'!CE27</f>
        <v>0.77777777777777779</v>
      </c>
      <c r="M29" s="48">
        <f>'Оценивание ЦТО-2022 (ДОУ)'!CD34</f>
        <v>39</v>
      </c>
      <c r="N29" s="50">
        <f>'Оценивание ЦТО-2022 (ДОУ)'!CE34</f>
        <v>0.66101694915254239</v>
      </c>
      <c r="O29" s="14" t="str">
        <f>'Оценивание ЦТО-2022 (ДОУ)'!CE35</f>
        <v>Средний</v>
      </c>
    </row>
    <row r="30" spans="1:15" x14ac:dyDescent="0.2">
      <c r="A30" s="46">
        <v>27</v>
      </c>
      <c r="B30" s="47" t="s">
        <v>145</v>
      </c>
      <c r="C30" s="48">
        <f>'Оценивание ЦТО-2022 (ДОУ)'!CG4</f>
        <v>3</v>
      </c>
      <c r="D30" s="50">
        <f>'Оценивание ЦТО-2022 (ДОУ)'!CH4</f>
        <v>0.3</v>
      </c>
      <c r="E30" s="48">
        <f>'Оценивание ЦТО-2022 (ДОУ)'!CG7</f>
        <v>8</v>
      </c>
      <c r="F30" s="50">
        <f>'Оценивание ЦТО-2022 (ДОУ)'!CH7</f>
        <v>1</v>
      </c>
      <c r="G30" s="48">
        <f>'Оценивание ЦТО-2022 (ДОУ)'!CG10</f>
        <v>5</v>
      </c>
      <c r="H30" s="50">
        <f>'Оценивание ЦТО-2022 (ДОУ)'!CH10</f>
        <v>0.25</v>
      </c>
      <c r="I30" s="48">
        <f>'Оценивание ЦТО-2022 (ДОУ)'!CG20</f>
        <v>12</v>
      </c>
      <c r="J30" s="50">
        <f>'Оценивание ЦТО-2022 (ДОУ)'!CH20</f>
        <v>1</v>
      </c>
      <c r="K30" s="48">
        <f>'Оценивание ЦТО-2022 (ДОУ)'!CG27</f>
        <v>8</v>
      </c>
      <c r="L30" s="50">
        <f>'Оценивание ЦТО-2022 (ДОУ)'!CH27</f>
        <v>0.88888888888888884</v>
      </c>
      <c r="M30" s="48">
        <f>'Оценивание ЦТО-2022 (ДОУ)'!CG34</f>
        <v>36</v>
      </c>
      <c r="N30" s="50">
        <f>'Оценивание ЦТО-2022 (ДОУ)'!CH34</f>
        <v>0.61016949152542377</v>
      </c>
      <c r="O30" s="14" t="str">
        <f>'Оценивание ЦТО-2022 (ДОУ)'!CH35</f>
        <v>Средний</v>
      </c>
    </row>
    <row r="31" spans="1:15" x14ac:dyDescent="0.2">
      <c r="A31" s="46">
        <v>28</v>
      </c>
      <c r="B31" s="47" t="s">
        <v>119</v>
      </c>
      <c r="C31" s="48">
        <f>'Оценивание ЦТО-2022 (ДОУ)'!CJ4</f>
        <v>6</v>
      </c>
      <c r="D31" s="50">
        <f>'Оценивание ЦТО-2022 (ДОУ)'!CK4</f>
        <v>0.6</v>
      </c>
      <c r="E31" s="48">
        <f>'Оценивание ЦТО-2022 (ДОУ)'!CJ7</f>
        <v>8</v>
      </c>
      <c r="F31" s="50">
        <f>'Оценивание ЦТО-2022 (ДОУ)'!CK7</f>
        <v>1</v>
      </c>
      <c r="G31" s="48">
        <f>'Оценивание ЦТО-2022 (ДОУ)'!CJ10</f>
        <v>13</v>
      </c>
      <c r="H31" s="50">
        <f>'Оценивание ЦТО-2022 (ДОУ)'!CK10</f>
        <v>0.65</v>
      </c>
      <c r="I31" s="48">
        <f>'Оценивание ЦТО-2022 (ДОУ)'!CJ20</f>
        <v>12</v>
      </c>
      <c r="J31" s="50">
        <f>'Оценивание ЦТО-2022 (ДОУ)'!CK20</f>
        <v>1</v>
      </c>
      <c r="K31" s="48">
        <f>'Оценивание ЦТО-2022 (ДОУ)'!CJ27</f>
        <v>5</v>
      </c>
      <c r="L31" s="50">
        <f>'Оценивание ЦТО-2022 (ДОУ)'!CK27</f>
        <v>0.55555555555555558</v>
      </c>
      <c r="M31" s="48">
        <f>'Оценивание ЦТО-2022 (ДОУ)'!CJ34</f>
        <v>44</v>
      </c>
      <c r="N31" s="50">
        <f>'Оценивание ЦТО-2022 (ДОУ)'!CK34</f>
        <v>0.74576271186440679</v>
      </c>
      <c r="O31" s="14" t="str">
        <f>'Оценивание ЦТО-2022 (ДОУ)'!CK35</f>
        <v>Средний</v>
      </c>
    </row>
    <row r="32" spans="1:15" x14ac:dyDescent="0.2">
      <c r="A32" s="46">
        <v>29</v>
      </c>
      <c r="B32" s="47" t="s">
        <v>120</v>
      </c>
      <c r="C32" s="48">
        <f>'Оценивание ЦТО-2022 (ДОУ)'!CM4</f>
        <v>3</v>
      </c>
      <c r="D32" s="50">
        <f>'Оценивание ЦТО-2022 (ДОУ)'!CN4</f>
        <v>0.3</v>
      </c>
      <c r="E32" s="48">
        <f>'Оценивание ЦТО-2022 (ДОУ)'!CM7</f>
        <v>8</v>
      </c>
      <c r="F32" s="50">
        <f>'Оценивание ЦТО-2022 (ДОУ)'!CN7</f>
        <v>1</v>
      </c>
      <c r="G32" s="48">
        <f>'Оценивание ЦТО-2022 (ДОУ)'!CM10</f>
        <v>10</v>
      </c>
      <c r="H32" s="50">
        <f>'Оценивание ЦТО-2022 (ДОУ)'!CN10</f>
        <v>0.5</v>
      </c>
      <c r="I32" s="48">
        <f>'Оценивание ЦТО-2022 (ДОУ)'!CM20</f>
        <v>12</v>
      </c>
      <c r="J32" s="50">
        <f>'Оценивание ЦТО-2022 (ДОУ)'!CN20</f>
        <v>1</v>
      </c>
      <c r="K32" s="48">
        <f>'Оценивание ЦТО-2022 (ДОУ)'!CM27</f>
        <v>5</v>
      </c>
      <c r="L32" s="50">
        <f>'Оценивание ЦТО-2022 (ДОУ)'!CN27</f>
        <v>0.55555555555555558</v>
      </c>
      <c r="M32" s="48">
        <f>'Оценивание ЦТО-2022 (ДОУ)'!CM34</f>
        <v>38</v>
      </c>
      <c r="N32" s="50">
        <f>'Оценивание ЦТО-2022 (ДОУ)'!CN34</f>
        <v>0.64406779661016944</v>
      </c>
      <c r="O32" s="14" t="str">
        <f>'Оценивание ЦТО-2022 (ДОУ)'!CN35</f>
        <v>Средний</v>
      </c>
    </row>
    <row r="33" spans="1:15" x14ac:dyDescent="0.2">
      <c r="A33" s="46">
        <v>30</v>
      </c>
      <c r="B33" s="47" t="s">
        <v>121</v>
      </c>
      <c r="C33" s="48">
        <f>'Оценивание ЦТО-2022 (ДОУ)'!CP4</f>
        <v>3</v>
      </c>
      <c r="D33" s="50">
        <f>'Оценивание ЦТО-2022 (ДОУ)'!CQ4</f>
        <v>0.3</v>
      </c>
      <c r="E33" s="48">
        <f>'Оценивание ЦТО-2022 (ДОУ)'!CP7</f>
        <v>8</v>
      </c>
      <c r="F33" s="50">
        <f>'Оценивание ЦТО-2022 (ДОУ)'!CQ7</f>
        <v>1</v>
      </c>
      <c r="G33" s="48">
        <f>'Оценивание ЦТО-2022 (ДОУ)'!CP10</f>
        <v>7</v>
      </c>
      <c r="H33" s="50">
        <f>'Оценивание ЦТО-2022 (ДОУ)'!CQ10</f>
        <v>0.35</v>
      </c>
      <c r="I33" s="48">
        <f>'Оценивание ЦТО-2022 (ДОУ)'!CP20</f>
        <v>12</v>
      </c>
      <c r="J33" s="50">
        <f>'Оценивание ЦТО-2022 (ДОУ)'!CQ20</f>
        <v>1</v>
      </c>
      <c r="K33" s="48">
        <f>'Оценивание ЦТО-2022 (ДОУ)'!CP27</f>
        <v>6</v>
      </c>
      <c r="L33" s="50">
        <f>'Оценивание ЦТО-2022 (ДОУ)'!CQ27</f>
        <v>0.66666666666666663</v>
      </c>
      <c r="M33" s="48">
        <f>'Оценивание ЦТО-2022 (ДОУ)'!CP34</f>
        <v>36</v>
      </c>
      <c r="N33" s="50">
        <f>'Оценивание ЦТО-2022 (ДОУ)'!CQ34</f>
        <v>0.61016949152542377</v>
      </c>
      <c r="O33" s="14" t="str">
        <f>'Оценивание ЦТО-2022 (ДОУ)'!CQ35</f>
        <v>Средний</v>
      </c>
    </row>
    <row r="34" spans="1:15" x14ac:dyDescent="0.2">
      <c r="A34" s="46">
        <v>31</v>
      </c>
      <c r="B34" s="47" t="s">
        <v>122</v>
      </c>
      <c r="C34" s="48">
        <f>'Оценивание ЦТО-2022 (ДОУ)'!CS4</f>
        <v>6</v>
      </c>
      <c r="D34" s="50">
        <f>'Оценивание ЦТО-2022 (ДОУ)'!CT4</f>
        <v>0.6</v>
      </c>
      <c r="E34" s="48">
        <f>'Оценивание ЦТО-2022 (ДОУ)'!CS7</f>
        <v>8</v>
      </c>
      <c r="F34" s="50">
        <f>'Оценивание ЦТО-2022 (ДОУ)'!CT7</f>
        <v>1</v>
      </c>
      <c r="G34" s="48">
        <f>'Оценивание ЦТО-2022 (ДОУ)'!CS10</f>
        <v>16</v>
      </c>
      <c r="H34" s="50">
        <f>'Оценивание ЦТО-2022 (ДОУ)'!CT10</f>
        <v>0.8</v>
      </c>
      <c r="I34" s="48">
        <f>'Оценивание ЦТО-2022 (ДОУ)'!CS20</f>
        <v>12</v>
      </c>
      <c r="J34" s="50">
        <f>'Оценивание ЦТО-2022 (ДОУ)'!CT20</f>
        <v>1</v>
      </c>
      <c r="K34" s="48">
        <f>'Оценивание ЦТО-2022 (ДОУ)'!CS27</f>
        <v>6</v>
      </c>
      <c r="L34" s="50">
        <f>'Оценивание ЦТО-2022 (ДОУ)'!CT27</f>
        <v>0.66666666666666663</v>
      </c>
      <c r="M34" s="48">
        <f>'Оценивание ЦТО-2022 (ДОУ)'!CS34</f>
        <v>48</v>
      </c>
      <c r="N34" s="50">
        <f>'Оценивание ЦТО-2022 (ДОУ)'!CT34</f>
        <v>0.81355932203389836</v>
      </c>
      <c r="O34" s="14" t="str">
        <f>'Оценивание ЦТО-2022 (ДОУ)'!CT35</f>
        <v>Высокий</v>
      </c>
    </row>
    <row r="35" spans="1:15" x14ac:dyDescent="0.2">
      <c r="A35" s="46">
        <v>32</v>
      </c>
      <c r="B35" s="47" t="s">
        <v>123</v>
      </c>
      <c r="C35" s="48">
        <f>'Оценивание ЦТО-2022 (ДОУ)'!CV4</f>
        <v>9</v>
      </c>
      <c r="D35" s="50">
        <f>'Оценивание ЦТО-2022 (ДОУ)'!CW4</f>
        <v>0.9</v>
      </c>
      <c r="E35" s="48">
        <f>'Оценивание ЦТО-2022 (ДОУ)'!CV7</f>
        <v>8</v>
      </c>
      <c r="F35" s="50">
        <f>'Оценивание ЦТО-2022 (ДОУ)'!CW7</f>
        <v>1</v>
      </c>
      <c r="G35" s="48">
        <f>'Оценивание ЦТО-2022 (ДОУ)'!CV10</f>
        <v>6</v>
      </c>
      <c r="H35" s="50">
        <f>'Оценивание ЦТО-2022 (ДОУ)'!CW10</f>
        <v>0.3</v>
      </c>
      <c r="I35" s="48">
        <f>'Оценивание ЦТО-2022 (ДОУ)'!CV20</f>
        <v>12</v>
      </c>
      <c r="J35" s="50">
        <f>'Оценивание ЦТО-2022 (ДОУ)'!CW20</f>
        <v>1</v>
      </c>
      <c r="K35" s="48">
        <f>'Оценивание ЦТО-2022 (ДОУ)'!CV27</f>
        <v>7</v>
      </c>
      <c r="L35" s="50">
        <f>'Оценивание ЦТО-2022 (ДОУ)'!CW27</f>
        <v>0.77777777777777779</v>
      </c>
      <c r="M35" s="46">
        <f>'Оценивание ЦТО-2022 (ДОУ)'!CV34</f>
        <v>42</v>
      </c>
      <c r="N35" s="50">
        <f>'Оценивание ЦТО-2022 (ДОУ)'!CW34</f>
        <v>0.71186440677966101</v>
      </c>
      <c r="O35" s="14" t="str">
        <f>'Оценивание ЦТО-2022 (ДОУ)'!CW35</f>
        <v>Средний</v>
      </c>
    </row>
    <row r="36" spans="1:15" s="45" customFormat="1" x14ac:dyDescent="0.2">
      <c r="A36" s="60"/>
      <c r="B36" s="49" t="s">
        <v>83</v>
      </c>
      <c r="C36" s="52">
        <f t="shared" ref="C36:L36" si="0">AVERAGE(C4:C35)</f>
        <v>5.34375</v>
      </c>
      <c r="D36" s="51">
        <f t="shared" si="0"/>
        <v>0.53437500000000004</v>
      </c>
      <c r="E36" s="52">
        <f t="shared" si="0"/>
        <v>8</v>
      </c>
      <c r="F36" s="51">
        <f t="shared" si="0"/>
        <v>1</v>
      </c>
      <c r="G36" s="52">
        <f t="shared" si="0"/>
        <v>8.0625</v>
      </c>
      <c r="H36" s="51">
        <f t="shared" si="0"/>
        <v>0.40312500000000001</v>
      </c>
      <c r="I36" s="52">
        <f t="shared" si="0"/>
        <v>11.8125</v>
      </c>
      <c r="J36" s="51">
        <f t="shared" si="0"/>
        <v>0.984375</v>
      </c>
      <c r="K36" s="52">
        <f t="shared" si="0"/>
        <v>5.5625</v>
      </c>
      <c r="L36" s="51">
        <f t="shared" si="0"/>
        <v>0.61805555555555569</v>
      </c>
      <c r="M36" s="52">
        <f>AVERAGE(M4:M35)</f>
        <v>38.78125</v>
      </c>
      <c r="N36" s="51">
        <f>AVERAGE(N4:N35)</f>
        <v>0.65730932203389825</v>
      </c>
      <c r="O36" s="58" t="str">
        <f>IF(N36=40%,"Низкий",IF(N36&lt;=80%,"Средний","Высокий"))</f>
        <v>Средний</v>
      </c>
    </row>
  </sheetData>
  <autoFilter ref="A3:O3"/>
  <mergeCells count="7">
    <mergeCell ref="A1:O1"/>
    <mergeCell ref="C2:D2"/>
    <mergeCell ref="E2:F2"/>
    <mergeCell ref="G2:H2"/>
    <mergeCell ref="I2:J2"/>
    <mergeCell ref="K2:L2"/>
    <mergeCell ref="M2:O2"/>
  </mergeCells>
  <conditionalFormatting sqref="O4:O36">
    <cfRule type="cellIs" dxfId="111" priority="1" operator="equal">
      <formula>"Низкий"</formula>
    </cfRule>
    <cfRule type="cellIs" dxfId="110" priority="2" operator="equal">
      <formula>"Средний"</formula>
    </cfRule>
    <cfRule type="cellIs" dxfId="109" priority="3" operator="equal">
      <formula>"Высокий"</formula>
    </cfRule>
  </conditionalFormatting>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2" workbookViewId="0">
      <selection activeCell="E4" sqref="E4"/>
    </sheetView>
  </sheetViews>
  <sheetFormatPr defaultRowHeight="12.75" x14ac:dyDescent="0.2"/>
  <cols>
    <col min="1" max="1" width="5" style="53" customWidth="1"/>
    <col min="2" max="2" width="48.85546875" style="53" customWidth="1"/>
    <col min="3" max="4" width="9.42578125" style="53" customWidth="1"/>
    <col min="5" max="5" width="12.5703125" style="53" customWidth="1"/>
    <col min="6" max="16384" width="9.140625" style="53"/>
  </cols>
  <sheetData>
    <row r="1" spans="1:5" ht="78" customHeight="1" x14ac:dyDescent="0.2">
      <c r="A1" s="98" t="s">
        <v>187</v>
      </c>
      <c r="B1" s="98"/>
      <c r="C1" s="98"/>
      <c r="D1" s="98"/>
      <c r="E1" s="98"/>
    </row>
    <row r="3" spans="1:5" s="2" customFormat="1" x14ac:dyDescent="0.2">
      <c r="A3" s="3" t="s">
        <v>14</v>
      </c>
      <c r="B3" s="3" t="s">
        <v>81</v>
      </c>
      <c r="C3" s="3" t="s">
        <v>82</v>
      </c>
      <c r="D3" s="3" t="s">
        <v>19</v>
      </c>
      <c r="E3" s="3" t="s">
        <v>90</v>
      </c>
    </row>
    <row r="4" spans="1:5" x14ac:dyDescent="0.2">
      <c r="A4" s="54">
        <v>1</v>
      </c>
      <c r="B4" s="55" t="s">
        <v>124</v>
      </c>
      <c r="C4" s="64">
        <f>'Оценивание ЦТО-2022 (ДОУ)'!G34</f>
        <v>37</v>
      </c>
      <c r="D4" s="56">
        <f>'Оценивание ЦТО-2022 (ДОУ)'!H34</f>
        <v>0.6271186440677966</v>
      </c>
      <c r="E4" s="67" t="str">
        <f>'Оценивание ЦТО-2022 (ДОУ)'!H35</f>
        <v>Средний</v>
      </c>
    </row>
    <row r="5" spans="1:5" x14ac:dyDescent="0.2">
      <c r="A5" s="54">
        <v>2</v>
      </c>
      <c r="B5" s="55" t="s">
        <v>125</v>
      </c>
      <c r="C5" s="64">
        <f>'Оценивание ЦТО-2022 (ДОУ)'!J34</f>
        <v>24</v>
      </c>
      <c r="D5" s="56">
        <f>'Оценивание ЦТО-2022 (ДОУ)'!K34</f>
        <v>0.40677966101694918</v>
      </c>
      <c r="E5" s="67" t="str">
        <f>'Оценивание ЦТО-2022 (ДОУ)'!K35</f>
        <v>Средний</v>
      </c>
    </row>
    <row r="6" spans="1:5" x14ac:dyDescent="0.2">
      <c r="A6" s="54">
        <v>3</v>
      </c>
      <c r="B6" s="55" t="s">
        <v>126</v>
      </c>
      <c r="C6" s="64">
        <f>'Оценивание ЦТО-2022 (ДОУ)'!M34</f>
        <v>42</v>
      </c>
      <c r="D6" s="56">
        <f>'Оценивание ЦТО-2022 (ДОУ)'!N34</f>
        <v>0.71186440677966101</v>
      </c>
      <c r="E6" s="67" t="str">
        <f>'Оценивание ЦТО-2022 (ДОУ)'!N35</f>
        <v>Средний</v>
      </c>
    </row>
    <row r="7" spans="1:5" x14ac:dyDescent="0.2">
      <c r="A7" s="54">
        <v>4</v>
      </c>
      <c r="B7" s="55" t="s">
        <v>127</v>
      </c>
      <c r="C7" s="64">
        <f>'Оценивание ЦТО-2022 (ДОУ)'!P34</f>
        <v>36</v>
      </c>
      <c r="D7" s="56">
        <f>'Оценивание ЦТО-2022 (ДОУ)'!Q34</f>
        <v>0.61016949152542377</v>
      </c>
      <c r="E7" s="67" t="str">
        <f>'Оценивание ЦТО-2022 (ДОУ)'!Q35</f>
        <v>Средний</v>
      </c>
    </row>
    <row r="8" spans="1:5" x14ac:dyDescent="0.2">
      <c r="A8" s="54">
        <v>5</v>
      </c>
      <c r="B8" s="55" t="s">
        <v>128</v>
      </c>
      <c r="C8" s="64">
        <f>'Оценивание ЦТО-2022 (ДОУ)'!S34</f>
        <v>42</v>
      </c>
      <c r="D8" s="56">
        <f>'Оценивание ЦТО-2022 (ДОУ)'!T34</f>
        <v>0.71186440677966101</v>
      </c>
      <c r="E8" s="67" t="str">
        <f>'Оценивание ЦТО-2022 (ДОУ)'!T35</f>
        <v>Средний</v>
      </c>
    </row>
    <row r="9" spans="1:5" x14ac:dyDescent="0.2">
      <c r="A9" s="54">
        <v>6</v>
      </c>
      <c r="B9" s="55" t="s">
        <v>129</v>
      </c>
      <c r="C9" s="64">
        <f>'Оценивание ЦТО-2022 (ДОУ)'!V34</f>
        <v>35</v>
      </c>
      <c r="D9" s="56">
        <f>'Оценивание ЦТО-2022 (ДОУ)'!W34</f>
        <v>0.59322033898305082</v>
      </c>
      <c r="E9" s="67" t="str">
        <f>'Оценивание ЦТО-2022 (ДОУ)'!W35</f>
        <v>Средний</v>
      </c>
    </row>
    <row r="10" spans="1:5" x14ac:dyDescent="0.2">
      <c r="A10" s="54">
        <v>7</v>
      </c>
      <c r="B10" s="55" t="s">
        <v>130</v>
      </c>
      <c r="C10" s="64">
        <f>'Оценивание ЦТО-2022 (ДОУ)'!Y34</f>
        <v>44</v>
      </c>
      <c r="D10" s="56">
        <f>'Оценивание ЦТО-2022 (ДОУ)'!Z34</f>
        <v>0.74576271186440679</v>
      </c>
      <c r="E10" s="67" t="str">
        <f>'Оценивание ЦТО-2022 (ДОУ)'!Z35</f>
        <v>Средний</v>
      </c>
    </row>
    <row r="11" spans="1:5" x14ac:dyDescent="0.2">
      <c r="A11" s="54">
        <v>8</v>
      </c>
      <c r="B11" s="55" t="s">
        <v>131</v>
      </c>
      <c r="C11" s="64">
        <f>'Оценивание ЦТО-2022 (ДОУ)'!AB34</f>
        <v>30</v>
      </c>
      <c r="D11" s="56">
        <f>'Оценивание ЦТО-2022 (ДОУ)'!AC34</f>
        <v>0.50847457627118642</v>
      </c>
      <c r="E11" s="67" t="str">
        <f>'Оценивание ЦТО-2022 (ДОУ)'!AC35</f>
        <v>Средний</v>
      </c>
    </row>
    <row r="12" spans="1:5" x14ac:dyDescent="0.2">
      <c r="A12" s="54">
        <v>9</v>
      </c>
      <c r="B12" s="55" t="s">
        <v>132</v>
      </c>
      <c r="C12" s="64">
        <f>'Оценивание ЦТО-2022 (ДОУ)'!AE34</f>
        <v>47</v>
      </c>
      <c r="D12" s="56">
        <f>'Оценивание ЦТО-2022 (ДОУ)'!AF34</f>
        <v>0.79661016949152541</v>
      </c>
      <c r="E12" s="67" t="str">
        <f>'Оценивание ЦТО-2022 (ДОУ)'!AF35</f>
        <v>Средний</v>
      </c>
    </row>
    <row r="13" spans="1:5" x14ac:dyDescent="0.2">
      <c r="A13" s="54">
        <v>10</v>
      </c>
      <c r="B13" s="55" t="s">
        <v>133</v>
      </c>
      <c r="C13" s="64">
        <f>'Оценивание ЦТО-2022 (ДОУ)'!AH34</f>
        <v>39</v>
      </c>
      <c r="D13" s="56">
        <f>'Оценивание ЦТО-2022 (ДОУ)'!AI34</f>
        <v>0.66101694915254239</v>
      </c>
      <c r="E13" s="67" t="str">
        <f>'Оценивание ЦТО-2022 (ДОУ)'!AI35</f>
        <v>Средний</v>
      </c>
    </row>
    <row r="14" spans="1:5" x14ac:dyDescent="0.2">
      <c r="A14" s="54">
        <v>11</v>
      </c>
      <c r="B14" s="55" t="s">
        <v>134</v>
      </c>
      <c r="C14" s="64">
        <f>'Оценивание ЦТО-2022 (ДОУ)'!AK34</f>
        <v>41</v>
      </c>
      <c r="D14" s="56">
        <f>'Оценивание ЦТО-2022 (ДОУ)'!AL34</f>
        <v>0.69491525423728817</v>
      </c>
      <c r="E14" s="67" t="str">
        <f>'Оценивание ЦТО-2022 (ДОУ)'!AL35</f>
        <v>Средний</v>
      </c>
    </row>
    <row r="15" spans="1:5" x14ac:dyDescent="0.2">
      <c r="A15" s="54">
        <v>12</v>
      </c>
      <c r="B15" s="55" t="s">
        <v>135</v>
      </c>
      <c r="C15" s="64">
        <f>'Оценивание ЦТО-2022 (ДОУ)'!AN34</f>
        <v>44</v>
      </c>
      <c r="D15" s="56">
        <f>'Оценивание ЦТО-2022 (ДОУ)'!AO34</f>
        <v>0.74576271186440679</v>
      </c>
      <c r="E15" s="67" t="str">
        <f>'Оценивание ЦТО-2022 (ДОУ)'!AO35</f>
        <v>Средний</v>
      </c>
    </row>
    <row r="16" spans="1:5" x14ac:dyDescent="0.2">
      <c r="A16" s="54">
        <v>13</v>
      </c>
      <c r="B16" s="55" t="s">
        <v>114</v>
      </c>
      <c r="C16" s="64">
        <f>'Оценивание ЦТО-2022 (ДОУ)'!AQ34</f>
        <v>38</v>
      </c>
      <c r="D16" s="56">
        <f>'Оценивание ЦТО-2022 (ДОУ)'!AR34</f>
        <v>0.64406779661016944</v>
      </c>
      <c r="E16" s="67" t="str">
        <f>'Оценивание ЦТО-2022 (ДОУ)'!AR35</f>
        <v>Средний</v>
      </c>
    </row>
    <row r="17" spans="1:5" x14ac:dyDescent="0.2">
      <c r="A17" s="54">
        <v>14</v>
      </c>
      <c r="B17" s="55" t="s">
        <v>136</v>
      </c>
      <c r="C17" s="64">
        <f>'Оценивание ЦТО-2022 (ДОУ)'!AT34</f>
        <v>43</v>
      </c>
      <c r="D17" s="56">
        <f>'Оценивание ЦТО-2022 (ДОУ)'!AU34</f>
        <v>0.72881355932203384</v>
      </c>
      <c r="E17" s="67" t="str">
        <f>'Оценивание ЦТО-2022 (ДОУ)'!AU35</f>
        <v>Средний</v>
      </c>
    </row>
    <row r="18" spans="1:5" x14ac:dyDescent="0.2">
      <c r="A18" s="54">
        <v>15</v>
      </c>
      <c r="B18" s="55" t="s">
        <v>137</v>
      </c>
      <c r="C18" s="64">
        <f>'Оценивание ЦТО-2022 (ДОУ)'!AW34</f>
        <v>40</v>
      </c>
      <c r="D18" s="56">
        <f>'Оценивание ЦТО-2022 (ДОУ)'!AX34</f>
        <v>0.67796610169491522</v>
      </c>
      <c r="E18" s="67" t="str">
        <f>'Оценивание ЦТО-2022 (ДОУ)'!AX35</f>
        <v>Средний</v>
      </c>
    </row>
    <row r="19" spans="1:5" x14ac:dyDescent="0.2">
      <c r="A19" s="54">
        <v>16</v>
      </c>
      <c r="B19" s="55" t="s">
        <v>138</v>
      </c>
      <c r="C19" s="64">
        <f>'Оценивание ЦТО-2022 (ДОУ)'!AZ34</f>
        <v>37</v>
      </c>
      <c r="D19" s="56">
        <f>'Оценивание ЦТО-2022 (ДОУ)'!BA34</f>
        <v>0.6271186440677966</v>
      </c>
      <c r="E19" s="67" t="str">
        <f>'Оценивание ЦТО-2022 (ДОУ)'!BA35</f>
        <v>Средний</v>
      </c>
    </row>
    <row r="20" spans="1:5" x14ac:dyDescent="0.2">
      <c r="A20" s="54">
        <v>17</v>
      </c>
      <c r="B20" s="55" t="s">
        <v>139</v>
      </c>
      <c r="C20" s="64">
        <f>'Оценивание ЦТО-2022 (ДОУ)'!BC34</f>
        <v>42</v>
      </c>
      <c r="D20" s="56">
        <f>'Оценивание ЦТО-2022 (ДОУ)'!BD34</f>
        <v>0.71186440677966101</v>
      </c>
      <c r="E20" s="67" t="str">
        <f>'Оценивание ЦТО-2022 (ДОУ)'!BD35</f>
        <v>Средний</v>
      </c>
    </row>
    <row r="21" spans="1:5" x14ac:dyDescent="0.2">
      <c r="A21" s="54">
        <v>18</v>
      </c>
      <c r="B21" s="55" t="s">
        <v>140</v>
      </c>
      <c r="C21" s="64">
        <f>'Оценивание ЦТО-2022 (ДОУ)'!BF34</f>
        <v>40</v>
      </c>
      <c r="D21" s="56">
        <f>'Оценивание ЦТО-2022 (ДОУ)'!BG34</f>
        <v>0.67796610169491522</v>
      </c>
      <c r="E21" s="67" t="str">
        <f>'Оценивание ЦТО-2022 (ДОУ)'!BG35</f>
        <v>Средний</v>
      </c>
    </row>
    <row r="22" spans="1:5" x14ac:dyDescent="0.2">
      <c r="A22" s="54">
        <v>19</v>
      </c>
      <c r="B22" s="55" t="s">
        <v>141</v>
      </c>
      <c r="C22" s="64">
        <f>'Оценивание ЦТО-2022 (ДОУ)'!BI34</f>
        <v>40</v>
      </c>
      <c r="D22" s="56">
        <f>'Оценивание ЦТО-2022 (ДОУ)'!BJ34</f>
        <v>0.67796610169491522</v>
      </c>
      <c r="E22" s="67" t="str">
        <f>'Оценивание ЦТО-2022 (ДОУ)'!BJ35</f>
        <v>Средний</v>
      </c>
    </row>
    <row r="23" spans="1:5" x14ac:dyDescent="0.2">
      <c r="A23" s="54">
        <v>20</v>
      </c>
      <c r="B23" s="55" t="s">
        <v>115</v>
      </c>
      <c r="C23" s="64">
        <f>'Оценивание ЦТО-2022 (ДОУ)'!BL34</f>
        <v>34</v>
      </c>
      <c r="D23" s="56">
        <f>'Оценивание ЦТО-2022 (ДОУ)'!BM34</f>
        <v>0.57627118644067798</v>
      </c>
      <c r="E23" s="67" t="str">
        <f>'Оценивание ЦТО-2022 (ДОУ)'!BM35</f>
        <v>Средний</v>
      </c>
    </row>
    <row r="24" spans="1:5" x14ac:dyDescent="0.2">
      <c r="A24" s="54">
        <v>21</v>
      </c>
      <c r="B24" s="55" t="s">
        <v>116</v>
      </c>
      <c r="C24" s="64">
        <f>'Оценивание ЦТО-2022 (ДОУ)'!BO34</f>
        <v>35</v>
      </c>
      <c r="D24" s="56">
        <f>'Оценивание ЦТО-2022 (ДОУ)'!BP34</f>
        <v>0.59322033898305082</v>
      </c>
      <c r="E24" s="67" t="str">
        <f>'Оценивание ЦТО-2022 (ДОУ)'!BP35</f>
        <v>Средний</v>
      </c>
    </row>
    <row r="25" spans="1:5" x14ac:dyDescent="0.2">
      <c r="A25" s="54">
        <v>22</v>
      </c>
      <c r="B25" s="55" t="s">
        <v>142</v>
      </c>
      <c r="C25" s="64">
        <f>'Оценивание ЦТО-2022 (ДОУ)'!BR34</f>
        <v>45</v>
      </c>
      <c r="D25" s="56">
        <f>'Оценивание ЦТО-2022 (ДОУ)'!BS34</f>
        <v>0.76271186440677963</v>
      </c>
      <c r="E25" s="67" t="str">
        <f>'Оценивание ЦТО-2022 (ДОУ)'!BS35</f>
        <v>Средний</v>
      </c>
    </row>
    <row r="26" spans="1:5" x14ac:dyDescent="0.2">
      <c r="A26" s="54">
        <v>23</v>
      </c>
      <c r="B26" s="55" t="s">
        <v>143</v>
      </c>
      <c r="C26" s="64">
        <f>'Оценивание ЦТО-2022 (ДОУ)'!BU34</f>
        <v>36</v>
      </c>
      <c r="D26" s="56">
        <f>'Оценивание ЦТО-2022 (ДОУ)'!BV34</f>
        <v>0.61016949152542377</v>
      </c>
      <c r="E26" s="67" t="str">
        <f>'Оценивание ЦТО-2022 (ДОУ)'!BV35</f>
        <v>Средний</v>
      </c>
    </row>
    <row r="27" spans="1:5" x14ac:dyDescent="0.2">
      <c r="A27" s="54">
        <v>24</v>
      </c>
      <c r="B27" s="55" t="s">
        <v>117</v>
      </c>
      <c r="C27" s="64">
        <f>'Оценивание ЦТО-2022 (ДОУ)'!BX34</f>
        <v>35</v>
      </c>
      <c r="D27" s="56">
        <f>'Оценивание ЦТО-2022 (ДОУ)'!BY34</f>
        <v>0.59322033898305082</v>
      </c>
      <c r="E27" s="67" t="str">
        <f>'Оценивание ЦТО-2022 (ДОУ)'!BY35</f>
        <v>Средний</v>
      </c>
    </row>
    <row r="28" spans="1:5" x14ac:dyDescent="0.2">
      <c r="A28" s="54">
        <v>25</v>
      </c>
      <c r="B28" s="55" t="s">
        <v>144</v>
      </c>
      <c r="C28" s="64">
        <f>'Оценивание ЦТО-2022 (ДОУ)'!CA34</f>
        <v>32</v>
      </c>
      <c r="D28" s="56">
        <f>'Оценивание ЦТО-2022 (ДОУ)'!CB34</f>
        <v>0.5423728813559322</v>
      </c>
      <c r="E28" s="67" t="str">
        <f>'Оценивание ЦТО-2022 (ДОУ)'!CB35</f>
        <v>Средний</v>
      </c>
    </row>
    <row r="29" spans="1:5" x14ac:dyDescent="0.2">
      <c r="A29" s="54">
        <v>26</v>
      </c>
      <c r="B29" s="55" t="s">
        <v>118</v>
      </c>
      <c r="C29" s="64">
        <f>'Оценивание ЦТО-2022 (ДОУ)'!CD34</f>
        <v>39</v>
      </c>
      <c r="D29" s="56">
        <f>'Оценивание ЦТО-2022 (ДОУ)'!CE34</f>
        <v>0.66101694915254239</v>
      </c>
      <c r="E29" s="67" t="str">
        <f>'Оценивание ЦТО-2022 (ДОУ)'!CE35</f>
        <v>Средний</v>
      </c>
    </row>
    <row r="30" spans="1:5" x14ac:dyDescent="0.2">
      <c r="A30" s="54">
        <v>27</v>
      </c>
      <c r="B30" s="55" t="s">
        <v>145</v>
      </c>
      <c r="C30" s="64">
        <f>'Оценивание ЦТО-2022 (ДОУ)'!CG34</f>
        <v>36</v>
      </c>
      <c r="D30" s="56">
        <f>'Оценивание ЦТО-2022 (ДОУ)'!CH34</f>
        <v>0.61016949152542377</v>
      </c>
      <c r="E30" s="67" t="str">
        <f>'Оценивание ЦТО-2022 (ДОУ)'!CH35</f>
        <v>Средний</v>
      </c>
    </row>
    <row r="31" spans="1:5" x14ac:dyDescent="0.2">
      <c r="A31" s="54">
        <v>28</v>
      </c>
      <c r="B31" s="55" t="s">
        <v>119</v>
      </c>
      <c r="C31" s="64">
        <f>'Оценивание ЦТО-2022 (ДОУ)'!CJ34</f>
        <v>44</v>
      </c>
      <c r="D31" s="56">
        <f>'Оценивание ЦТО-2022 (ДОУ)'!CK34</f>
        <v>0.74576271186440679</v>
      </c>
      <c r="E31" s="67" t="str">
        <f>'Оценивание ЦТО-2022 (ДОУ)'!CK35</f>
        <v>Средний</v>
      </c>
    </row>
    <row r="32" spans="1:5" x14ac:dyDescent="0.2">
      <c r="A32" s="54">
        <v>29</v>
      </c>
      <c r="B32" s="55" t="s">
        <v>120</v>
      </c>
      <c r="C32" s="64">
        <f>'Оценивание ЦТО-2022 (ДОУ)'!CM34</f>
        <v>38</v>
      </c>
      <c r="D32" s="56">
        <f>'Оценивание ЦТО-2022 (ДОУ)'!CN34</f>
        <v>0.64406779661016944</v>
      </c>
      <c r="E32" s="67" t="str">
        <f>'Оценивание ЦТО-2022 (ДОУ)'!CN35</f>
        <v>Средний</v>
      </c>
    </row>
    <row r="33" spans="1:5" x14ac:dyDescent="0.2">
      <c r="A33" s="54">
        <v>30</v>
      </c>
      <c r="B33" s="55" t="s">
        <v>121</v>
      </c>
      <c r="C33" s="64">
        <f>'Оценивание ЦТО-2022 (ДОУ)'!CP34</f>
        <v>36</v>
      </c>
      <c r="D33" s="56">
        <f>'Оценивание ЦТО-2022 (ДОУ)'!CQ34</f>
        <v>0.61016949152542377</v>
      </c>
      <c r="E33" s="67" t="str">
        <f>'Оценивание ЦТО-2022 (ДОУ)'!CQ35</f>
        <v>Средний</v>
      </c>
    </row>
    <row r="34" spans="1:5" x14ac:dyDescent="0.2">
      <c r="A34" s="54">
        <v>31</v>
      </c>
      <c r="B34" s="55" t="s">
        <v>122</v>
      </c>
      <c r="C34" s="64">
        <f>'Оценивание ЦТО-2022 (ДОУ)'!CS34</f>
        <v>48</v>
      </c>
      <c r="D34" s="56">
        <f>'Оценивание ЦТО-2022 (ДОУ)'!CT34</f>
        <v>0.81355932203389836</v>
      </c>
      <c r="E34" s="67" t="str">
        <f>'Оценивание ЦТО-2022 (ДОУ)'!CT35</f>
        <v>Высокий</v>
      </c>
    </row>
    <row r="35" spans="1:5" x14ac:dyDescent="0.2">
      <c r="A35" s="54">
        <v>32</v>
      </c>
      <c r="B35" s="55" t="s">
        <v>123</v>
      </c>
      <c r="C35" s="64">
        <f>'Оценивание ЦТО-2022 (ДОУ)'!CV34</f>
        <v>42</v>
      </c>
      <c r="D35" s="56">
        <f>'Оценивание ЦТО-2022 (ДОУ)'!CW34</f>
        <v>0.71186440677966101</v>
      </c>
      <c r="E35" s="67" t="str">
        <f>'Оценивание ЦТО-2022 (ДОУ)'!CW35</f>
        <v>Средний</v>
      </c>
    </row>
    <row r="36" spans="1:5" s="2" customFormat="1" x14ac:dyDescent="0.2">
      <c r="A36" s="3"/>
      <c r="B36" s="6" t="s">
        <v>83</v>
      </c>
      <c r="C36" s="63">
        <f>AVERAGE(C4:C35)</f>
        <v>38.78125</v>
      </c>
      <c r="D36" s="57">
        <f>AVERAGE(D4:D35)</f>
        <v>0.65730932203389825</v>
      </c>
      <c r="E36" s="68" t="str">
        <f>IF(D36=40%,"Низкий",IF(D36&lt;=80%,"Средний","Высокий"))</f>
        <v>Средний</v>
      </c>
    </row>
  </sheetData>
  <autoFilter ref="A3:E3"/>
  <mergeCells count="1">
    <mergeCell ref="A1:E1"/>
  </mergeCells>
  <conditionalFormatting sqref="E4:E35">
    <cfRule type="cellIs" dxfId="108" priority="4" operator="equal">
      <formula>"Низкий"</formula>
    </cfRule>
    <cfRule type="cellIs" dxfId="107" priority="5" operator="equal">
      <formula>"Средний"</formula>
    </cfRule>
    <cfRule type="cellIs" dxfId="106" priority="6" operator="equal">
      <formula>"Высокий"</formula>
    </cfRule>
  </conditionalFormatting>
  <conditionalFormatting sqref="E36">
    <cfRule type="cellIs" dxfId="105" priority="1" operator="equal">
      <formula>"Низкий"</formula>
    </cfRule>
    <cfRule type="cellIs" dxfId="104" priority="2" operator="equal">
      <formula>"Средний"</formula>
    </cfRule>
    <cfRule type="cellIs" dxfId="103" priority="3" operator="equal">
      <formula>"Высокий"</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B4" sqref="B4"/>
    </sheetView>
  </sheetViews>
  <sheetFormatPr defaultRowHeight="11.25" x14ac:dyDescent="0.2"/>
  <cols>
    <col min="1" max="1" width="4.28515625" style="43" customWidth="1"/>
    <col min="2" max="2" width="40.5703125" style="43" customWidth="1"/>
    <col min="3" max="10" width="7.7109375" style="43" customWidth="1"/>
    <col min="11" max="11" width="12.5703125" style="43" customWidth="1"/>
    <col min="12" max="16384" width="9.140625" style="43"/>
  </cols>
  <sheetData>
    <row r="1" spans="1:11" ht="78" customHeight="1" x14ac:dyDescent="0.2">
      <c r="A1" s="94" t="s">
        <v>192</v>
      </c>
      <c r="B1" s="94"/>
      <c r="C1" s="94"/>
      <c r="D1" s="94"/>
      <c r="E1" s="94"/>
      <c r="F1" s="94"/>
      <c r="G1" s="94"/>
      <c r="H1" s="94"/>
      <c r="I1" s="94"/>
      <c r="J1" s="94"/>
      <c r="K1" s="94"/>
    </row>
    <row r="2" spans="1:11" x14ac:dyDescent="0.2">
      <c r="C2" s="59" t="s">
        <v>180</v>
      </c>
      <c r="D2" s="59" t="s">
        <v>181</v>
      </c>
      <c r="E2" s="59" t="s">
        <v>182</v>
      </c>
      <c r="F2" s="59" t="s">
        <v>183</v>
      </c>
      <c r="G2" s="60" t="s">
        <v>184</v>
      </c>
      <c r="H2" s="97" t="s">
        <v>185</v>
      </c>
      <c r="I2" s="97"/>
      <c r="J2" s="97"/>
      <c r="K2" s="97"/>
    </row>
    <row r="3" spans="1:11" s="45" customFormat="1" x14ac:dyDescent="0.2">
      <c r="A3" s="60" t="s">
        <v>14</v>
      </c>
      <c r="B3" s="60" t="s">
        <v>81</v>
      </c>
      <c r="C3" s="60" t="s">
        <v>82</v>
      </c>
      <c r="D3" s="60" t="s">
        <v>82</v>
      </c>
      <c r="E3" s="60" t="s">
        <v>82</v>
      </c>
      <c r="F3" s="60" t="s">
        <v>82</v>
      </c>
      <c r="G3" s="60" t="s">
        <v>82</v>
      </c>
      <c r="H3" s="60" t="s">
        <v>82</v>
      </c>
      <c r="I3" s="60" t="s">
        <v>190</v>
      </c>
      <c r="J3" s="60" t="s">
        <v>19</v>
      </c>
      <c r="K3" s="60" t="s">
        <v>90</v>
      </c>
    </row>
    <row r="4" spans="1:11" x14ac:dyDescent="0.2">
      <c r="A4" s="46">
        <v>31</v>
      </c>
      <c r="B4" s="47" t="s">
        <v>122</v>
      </c>
      <c r="C4" s="48">
        <f>'Оценивание ЦТО-2022 (ДОУ)'!CS4</f>
        <v>6</v>
      </c>
      <c r="D4" s="48">
        <f>'Оценивание ЦТО-2022 (ДОУ)'!CS7</f>
        <v>8</v>
      </c>
      <c r="E4" s="48">
        <f>'Оценивание ЦТО-2022 (ДОУ)'!CS10</f>
        <v>16</v>
      </c>
      <c r="F4" s="48">
        <f>'Оценивание ЦТО-2022 (ДОУ)'!CS20</f>
        <v>12</v>
      </c>
      <c r="G4" s="48">
        <f>'Оценивание ЦТО-2022 (ДОУ)'!CS27</f>
        <v>6</v>
      </c>
      <c r="H4" s="48">
        <f>'Оценивание ЦТО-2022 (ДОУ)'!CS34</f>
        <v>48</v>
      </c>
      <c r="I4" s="48">
        <v>1</v>
      </c>
      <c r="J4" s="50">
        <f>'Оценивание ЦТО-2022 (ДОУ)'!CT34</f>
        <v>0.81355932203389836</v>
      </c>
      <c r="K4" s="14" t="str">
        <f>'Оценивание ЦТО-2022 (ДОУ)'!CT35</f>
        <v>Высокий</v>
      </c>
    </row>
    <row r="5" spans="1:11" x14ac:dyDescent="0.2">
      <c r="A5" s="46">
        <v>9</v>
      </c>
      <c r="B5" s="47" t="s">
        <v>132</v>
      </c>
      <c r="C5" s="48">
        <f>'Оценивание ЦТО-2022 (ДОУ)'!AE4</f>
        <v>9</v>
      </c>
      <c r="D5" s="48">
        <f>'Оценивание ЦТО-2022 (ДОУ)'!AE7</f>
        <v>8</v>
      </c>
      <c r="E5" s="48">
        <f>'Оценивание ЦТО-2022 (ДОУ)'!AE10</f>
        <v>11</v>
      </c>
      <c r="F5" s="48">
        <f>'Оценивание ЦТО-2022 (ДОУ)'!AE20</f>
        <v>12</v>
      </c>
      <c r="G5" s="48">
        <f>'Оценивание ЦТО-2022 (ДОУ)'!AE27</f>
        <v>7</v>
      </c>
      <c r="H5" s="48">
        <f>'Оценивание ЦТО-2022 (ДОУ)'!AE34</f>
        <v>47</v>
      </c>
      <c r="I5" s="48">
        <v>2</v>
      </c>
      <c r="J5" s="50">
        <f>'Оценивание ЦТО-2022 (ДОУ)'!AF34</f>
        <v>0.79661016949152541</v>
      </c>
      <c r="K5" s="14" t="str">
        <f>'Оценивание ЦТО-2022 (ДОУ)'!AF35</f>
        <v>Средний</v>
      </c>
    </row>
    <row r="6" spans="1:11" x14ac:dyDescent="0.2">
      <c r="A6" s="46">
        <v>22</v>
      </c>
      <c r="B6" s="47" t="s">
        <v>142</v>
      </c>
      <c r="C6" s="48">
        <f>'Оценивание ЦТО-2022 (ДОУ)'!BR4</f>
        <v>4</v>
      </c>
      <c r="D6" s="48">
        <f>'Оценивание ЦТО-2022 (ДОУ)'!BR7</f>
        <v>8</v>
      </c>
      <c r="E6" s="48">
        <f>'Оценивание ЦТО-2022 (ДОУ)'!BR10</f>
        <v>13</v>
      </c>
      <c r="F6" s="48">
        <f>'Оценивание ЦТО-2022 (ДОУ)'!BR20</f>
        <v>12</v>
      </c>
      <c r="G6" s="48">
        <f>'Оценивание ЦТО-2022 (ДОУ)'!BR27</f>
        <v>8</v>
      </c>
      <c r="H6" s="48">
        <f>'Оценивание ЦТО-2022 (ДОУ)'!BR34</f>
        <v>45</v>
      </c>
      <c r="I6" s="48">
        <v>3</v>
      </c>
      <c r="J6" s="50">
        <f>'Оценивание ЦТО-2022 (ДОУ)'!BS34</f>
        <v>0.76271186440677963</v>
      </c>
      <c r="K6" s="14" t="str">
        <f>'Оценивание ЦТО-2022 (ДОУ)'!BS35</f>
        <v>Средний</v>
      </c>
    </row>
    <row r="7" spans="1:11" x14ac:dyDescent="0.2">
      <c r="A7" s="46">
        <v>7</v>
      </c>
      <c r="B7" s="47" t="s">
        <v>130</v>
      </c>
      <c r="C7" s="48">
        <f>'Оценивание ЦТО-2022 (ДОУ)'!Y4</f>
        <v>8</v>
      </c>
      <c r="D7" s="48">
        <f>'Оценивание ЦТО-2022 (ДОУ)'!Y7</f>
        <v>8</v>
      </c>
      <c r="E7" s="48">
        <f>'Оценивание ЦТО-2022 (ДОУ)'!Y10</f>
        <v>9</v>
      </c>
      <c r="F7" s="48">
        <f>'Оценивание ЦТО-2022 (ДОУ)'!Y20</f>
        <v>12</v>
      </c>
      <c r="G7" s="48">
        <f>'Оценивание ЦТО-2022 (ДОУ)'!Y27</f>
        <v>7</v>
      </c>
      <c r="H7" s="48">
        <f>'Оценивание ЦТО-2022 (ДОУ)'!Y34</f>
        <v>44</v>
      </c>
      <c r="I7" s="48">
        <v>4</v>
      </c>
      <c r="J7" s="50">
        <f>'Оценивание ЦТО-2022 (ДОУ)'!Z34</f>
        <v>0.74576271186440679</v>
      </c>
      <c r="K7" s="14" t="str">
        <f>'Оценивание ЦТО-2022 (ДОУ)'!Z35</f>
        <v>Средний</v>
      </c>
    </row>
    <row r="8" spans="1:11" x14ac:dyDescent="0.2">
      <c r="A8" s="46">
        <v>12</v>
      </c>
      <c r="B8" s="47" t="s">
        <v>135</v>
      </c>
      <c r="C8" s="48">
        <f>'Оценивание ЦТО-2022 (ДОУ)'!AN4</f>
        <v>5</v>
      </c>
      <c r="D8" s="48">
        <f>'Оценивание ЦТО-2022 (ДОУ)'!AN7</f>
        <v>8</v>
      </c>
      <c r="E8" s="48">
        <f>'Оценивание ЦТО-2022 (ДОУ)'!AN10</f>
        <v>12</v>
      </c>
      <c r="F8" s="48">
        <f>'Оценивание ЦТО-2022 (ДОУ)'!AN20</f>
        <v>12</v>
      </c>
      <c r="G8" s="48">
        <f>'Оценивание ЦТО-2022 (ДОУ)'!AN27</f>
        <v>7</v>
      </c>
      <c r="H8" s="48">
        <f>'Оценивание ЦТО-2022 (ДОУ)'!AN34</f>
        <v>44</v>
      </c>
      <c r="I8" s="48">
        <v>4</v>
      </c>
      <c r="J8" s="50">
        <f>'Оценивание ЦТО-2022 (ДОУ)'!AO34</f>
        <v>0.74576271186440679</v>
      </c>
      <c r="K8" s="14" t="str">
        <f>'Оценивание ЦТО-2022 (ДОУ)'!AO35</f>
        <v>Средний</v>
      </c>
    </row>
    <row r="9" spans="1:11" x14ac:dyDescent="0.2">
      <c r="A9" s="46">
        <v>28</v>
      </c>
      <c r="B9" s="47" t="s">
        <v>119</v>
      </c>
      <c r="C9" s="48">
        <f>'Оценивание ЦТО-2022 (ДОУ)'!CJ4</f>
        <v>6</v>
      </c>
      <c r="D9" s="48">
        <f>'Оценивание ЦТО-2022 (ДОУ)'!CJ7</f>
        <v>8</v>
      </c>
      <c r="E9" s="48">
        <f>'Оценивание ЦТО-2022 (ДОУ)'!CJ10</f>
        <v>13</v>
      </c>
      <c r="F9" s="48">
        <f>'Оценивание ЦТО-2022 (ДОУ)'!CJ20</f>
        <v>12</v>
      </c>
      <c r="G9" s="48">
        <f>'Оценивание ЦТО-2022 (ДОУ)'!CJ27</f>
        <v>5</v>
      </c>
      <c r="H9" s="48">
        <f>'Оценивание ЦТО-2022 (ДОУ)'!CJ34</f>
        <v>44</v>
      </c>
      <c r="I9" s="48">
        <v>4</v>
      </c>
      <c r="J9" s="50">
        <f>'Оценивание ЦТО-2022 (ДОУ)'!CK34</f>
        <v>0.74576271186440679</v>
      </c>
      <c r="K9" s="14" t="str">
        <f>'Оценивание ЦТО-2022 (ДОУ)'!CK35</f>
        <v>Средний</v>
      </c>
    </row>
    <row r="10" spans="1:11" x14ac:dyDescent="0.2">
      <c r="A10" s="46">
        <v>14</v>
      </c>
      <c r="B10" s="47" t="s">
        <v>136</v>
      </c>
      <c r="C10" s="48">
        <f>'Оценивание ЦТО-2022 (ДОУ)'!AT4</f>
        <v>7</v>
      </c>
      <c r="D10" s="48">
        <f>'Оценивание ЦТО-2022 (ДОУ)'!AT7</f>
        <v>8</v>
      </c>
      <c r="E10" s="48">
        <f>'Оценивание ЦТО-2022 (ДОУ)'!AT10</f>
        <v>9</v>
      </c>
      <c r="F10" s="48">
        <f>'Оценивание ЦТО-2022 (ДОУ)'!AT20</f>
        <v>12</v>
      </c>
      <c r="G10" s="48">
        <f>'Оценивание ЦТО-2022 (ДОУ)'!AT27</f>
        <v>7</v>
      </c>
      <c r="H10" s="48">
        <f>'Оценивание ЦТО-2022 (ДОУ)'!AT34</f>
        <v>43</v>
      </c>
      <c r="I10" s="48">
        <v>5</v>
      </c>
      <c r="J10" s="50">
        <f>'Оценивание ЦТО-2022 (ДОУ)'!AU34</f>
        <v>0.72881355932203384</v>
      </c>
      <c r="K10" s="14" t="str">
        <f>'Оценивание ЦТО-2022 (ДОУ)'!AU35</f>
        <v>Средний</v>
      </c>
    </row>
    <row r="11" spans="1:11" x14ac:dyDescent="0.2">
      <c r="A11" s="46">
        <v>3</v>
      </c>
      <c r="B11" s="47" t="s">
        <v>126</v>
      </c>
      <c r="C11" s="48">
        <f>'Оценивание ЦТО-2022 (ДОУ)'!M4</f>
        <v>4</v>
      </c>
      <c r="D11" s="48">
        <f>'Оценивание ЦТО-2022 (ДОУ)'!M7</f>
        <v>8</v>
      </c>
      <c r="E11" s="48">
        <f>'Оценивание ЦТО-2022 (ДОУ)'!M10</f>
        <v>14</v>
      </c>
      <c r="F11" s="48">
        <f>'Оценивание ЦТО-2022 (ДОУ)'!M20</f>
        <v>12</v>
      </c>
      <c r="G11" s="48">
        <f>'Оценивание ЦТО-2022 (ДОУ)'!M27</f>
        <v>4</v>
      </c>
      <c r="H11" s="48">
        <f>'Оценивание ЦТО-2022 (ДОУ)'!M34</f>
        <v>42</v>
      </c>
      <c r="I11" s="48">
        <v>6</v>
      </c>
      <c r="J11" s="50">
        <f>'Оценивание ЦТО-2022 (ДОУ)'!N34</f>
        <v>0.71186440677966101</v>
      </c>
      <c r="K11" s="14" t="str">
        <f>'Оценивание ЦТО-2022 (ДОУ)'!N35</f>
        <v>Средний</v>
      </c>
    </row>
    <row r="12" spans="1:11" x14ac:dyDescent="0.2">
      <c r="A12" s="46">
        <v>5</v>
      </c>
      <c r="B12" s="47" t="s">
        <v>128</v>
      </c>
      <c r="C12" s="48">
        <f>'Оценивание ЦТО-2022 (ДОУ)'!S4</f>
        <v>5</v>
      </c>
      <c r="D12" s="48">
        <f>'Оценивание ЦТО-2022 (ДОУ)'!S7</f>
        <v>8</v>
      </c>
      <c r="E12" s="48">
        <f>'Оценивание ЦТО-2022 (ДОУ)'!S10</f>
        <v>11</v>
      </c>
      <c r="F12" s="48">
        <f>'Оценивание ЦТО-2022 (ДОУ)'!S20</f>
        <v>12</v>
      </c>
      <c r="G12" s="48">
        <f>'Оценивание ЦТО-2022 (ДОУ)'!S27</f>
        <v>6</v>
      </c>
      <c r="H12" s="48">
        <f>'Оценивание ЦТО-2022 (ДОУ)'!S34</f>
        <v>42</v>
      </c>
      <c r="I12" s="48">
        <v>6</v>
      </c>
      <c r="J12" s="50">
        <f>'Оценивание ЦТО-2022 (ДОУ)'!T34</f>
        <v>0.71186440677966101</v>
      </c>
      <c r="K12" s="14" t="str">
        <f>'Оценивание ЦТО-2022 (ДОУ)'!T35</f>
        <v>Средний</v>
      </c>
    </row>
    <row r="13" spans="1:11" x14ac:dyDescent="0.2">
      <c r="A13" s="46">
        <v>17</v>
      </c>
      <c r="B13" s="47" t="s">
        <v>139</v>
      </c>
      <c r="C13" s="48">
        <f>'Оценивание ЦТО-2022 (ДОУ)'!BC4</f>
        <v>6</v>
      </c>
      <c r="D13" s="48">
        <f>'Оценивание ЦТО-2022 (ДОУ)'!BC7</f>
        <v>8</v>
      </c>
      <c r="E13" s="48">
        <f>'Оценивание ЦТО-2022 (ДОУ)'!BC10</f>
        <v>10</v>
      </c>
      <c r="F13" s="48">
        <f>'Оценивание ЦТО-2022 (ДОУ)'!BC20</f>
        <v>12</v>
      </c>
      <c r="G13" s="48">
        <f>'Оценивание ЦТО-2022 (ДОУ)'!BC27</f>
        <v>6</v>
      </c>
      <c r="H13" s="48">
        <f>'Оценивание ЦТО-2022 (ДОУ)'!BC34</f>
        <v>42</v>
      </c>
      <c r="I13" s="48">
        <v>6</v>
      </c>
      <c r="J13" s="50">
        <f>'Оценивание ЦТО-2022 (ДОУ)'!BD34</f>
        <v>0.71186440677966101</v>
      </c>
      <c r="K13" s="14" t="str">
        <f>'Оценивание ЦТО-2022 (ДОУ)'!BD35</f>
        <v>Средний</v>
      </c>
    </row>
    <row r="14" spans="1:11" x14ac:dyDescent="0.2">
      <c r="A14" s="46">
        <v>32</v>
      </c>
      <c r="B14" s="47" t="s">
        <v>123</v>
      </c>
      <c r="C14" s="48">
        <f>'Оценивание ЦТО-2022 (ДОУ)'!CV4</f>
        <v>9</v>
      </c>
      <c r="D14" s="48">
        <f>'Оценивание ЦТО-2022 (ДОУ)'!CV7</f>
        <v>8</v>
      </c>
      <c r="E14" s="48">
        <f>'Оценивание ЦТО-2022 (ДОУ)'!CV10</f>
        <v>6</v>
      </c>
      <c r="F14" s="48">
        <f>'Оценивание ЦТО-2022 (ДОУ)'!CV20</f>
        <v>12</v>
      </c>
      <c r="G14" s="48">
        <f>'Оценивание ЦТО-2022 (ДОУ)'!CV27</f>
        <v>7</v>
      </c>
      <c r="H14" s="46">
        <f>'Оценивание ЦТО-2022 (ДОУ)'!CV34</f>
        <v>42</v>
      </c>
      <c r="I14" s="46">
        <v>6</v>
      </c>
      <c r="J14" s="50">
        <f>'Оценивание ЦТО-2022 (ДОУ)'!CW34</f>
        <v>0.71186440677966101</v>
      </c>
      <c r="K14" s="14" t="str">
        <f>'Оценивание ЦТО-2022 (ДОУ)'!CW35</f>
        <v>Средний</v>
      </c>
    </row>
    <row r="15" spans="1:11" x14ac:dyDescent="0.2">
      <c r="A15" s="46">
        <v>11</v>
      </c>
      <c r="B15" s="47" t="s">
        <v>134</v>
      </c>
      <c r="C15" s="48">
        <f>'Оценивание ЦТО-2022 (ДОУ)'!AK4</f>
        <v>2</v>
      </c>
      <c r="D15" s="48">
        <f>'Оценивание ЦТО-2022 (ДОУ)'!AK7</f>
        <v>8</v>
      </c>
      <c r="E15" s="48">
        <f>'Оценивание ЦТО-2022 (ДОУ)'!AK10</f>
        <v>16</v>
      </c>
      <c r="F15" s="48">
        <f>'Оценивание ЦТО-2022 (ДОУ)'!AK20</f>
        <v>12</v>
      </c>
      <c r="G15" s="48">
        <f>'Оценивание ЦТО-2022 (ДОУ)'!AK27</f>
        <v>3</v>
      </c>
      <c r="H15" s="48">
        <f>'Оценивание ЦТО-2022 (ДОУ)'!AK34</f>
        <v>41</v>
      </c>
      <c r="I15" s="48">
        <v>7</v>
      </c>
      <c r="J15" s="50">
        <f>'Оценивание ЦТО-2022 (ДОУ)'!AL34</f>
        <v>0.69491525423728817</v>
      </c>
      <c r="K15" s="14" t="str">
        <f>'Оценивание ЦТО-2022 (ДОУ)'!AL35</f>
        <v>Средний</v>
      </c>
    </row>
    <row r="16" spans="1:11" x14ac:dyDescent="0.2">
      <c r="A16" s="46">
        <v>15</v>
      </c>
      <c r="B16" s="47" t="s">
        <v>137</v>
      </c>
      <c r="C16" s="48">
        <f>'Оценивание ЦТО-2022 (ДОУ)'!AW4</f>
        <v>7</v>
      </c>
      <c r="D16" s="48">
        <f>'Оценивание ЦТО-2022 (ДОУ)'!AW7</f>
        <v>8</v>
      </c>
      <c r="E16" s="48">
        <f>'Оценивание ЦТО-2022 (ДОУ)'!AW10</f>
        <v>6</v>
      </c>
      <c r="F16" s="48">
        <f>'Оценивание ЦТО-2022 (ДОУ)'!AW20</f>
        <v>12</v>
      </c>
      <c r="G16" s="48">
        <f>'Оценивание ЦТО-2022 (ДОУ)'!AW27</f>
        <v>7</v>
      </c>
      <c r="H16" s="48">
        <f>'Оценивание ЦТО-2022 (ДОУ)'!AW34</f>
        <v>40</v>
      </c>
      <c r="I16" s="48">
        <v>8</v>
      </c>
      <c r="J16" s="50">
        <f>'Оценивание ЦТО-2022 (ДОУ)'!AX34</f>
        <v>0.67796610169491522</v>
      </c>
      <c r="K16" s="14" t="str">
        <f>'Оценивание ЦТО-2022 (ДОУ)'!AX35</f>
        <v>Средний</v>
      </c>
    </row>
    <row r="17" spans="1:11" x14ac:dyDescent="0.2">
      <c r="A17" s="46">
        <v>18</v>
      </c>
      <c r="B17" s="47" t="s">
        <v>140</v>
      </c>
      <c r="C17" s="48">
        <f>'Оценивание ЦТО-2022 (ДОУ)'!BF4</f>
        <v>8</v>
      </c>
      <c r="D17" s="48">
        <f>'Оценивание ЦТО-2022 (ДОУ)'!BF7</f>
        <v>8</v>
      </c>
      <c r="E17" s="48">
        <f>'Оценивание ЦТО-2022 (ДОУ)'!BF10</f>
        <v>7</v>
      </c>
      <c r="F17" s="48">
        <f>'Оценивание ЦТО-2022 (ДОУ)'!BF20</f>
        <v>12</v>
      </c>
      <c r="G17" s="48">
        <f>'Оценивание ЦТО-2022 (ДОУ)'!BF27</f>
        <v>5</v>
      </c>
      <c r="H17" s="48">
        <f>'Оценивание ЦТО-2022 (ДОУ)'!BF34</f>
        <v>40</v>
      </c>
      <c r="I17" s="48">
        <v>8</v>
      </c>
      <c r="J17" s="50">
        <f>'Оценивание ЦТО-2022 (ДОУ)'!BG34</f>
        <v>0.67796610169491522</v>
      </c>
      <c r="K17" s="14" t="str">
        <f>'Оценивание ЦТО-2022 (ДОУ)'!BG35</f>
        <v>Средний</v>
      </c>
    </row>
    <row r="18" spans="1:11" x14ac:dyDescent="0.2">
      <c r="A18" s="46">
        <v>19</v>
      </c>
      <c r="B18" s="47" t="s">
        <v>141</v>
      </c>
      <c r="C18" s="48">
        <f>'Оценивание ЦТО-2022 (ДОУ)'!BI4</f>
        <v>5</v>
      </c>
      <c r="D18" s="48">
        <f>'Оценивание ЦТО-2022 (ДОУ)'!BI7</f>
        <v>8</v>
      </c>
      <c r="E18" s="48">
        <f>'Оценивание ЦТО-2022 (ДОУ)'!BI10</f>
        <v>7</v>
      </c>
      <c r="F18" s="48">
        <f>'Оценивание ЦТО-2022 (ДОУ)'!BI20</f>
        <v>12</v>
      </c>
      <c r="G18" s="48">
        <f>'Оценивание ЦТО-2022 (ДОУ)'!BI27</f>
        <v>8</v>
      </c>
      <c r="H18" s="48">
        <f>'Оценивание ЦТО-2022 (ДОУ)'!BI34</f>
        <v>40</v>
      </c>
      <c r="I18" s="48">
        <v>8</v>
      </c>
      <c r="J18" s="50">
        <f>'Оценивание ЦТО-2022 (ДОУ)'!BJ34</f>
        <v>0.67796610169491522</v>
      </c>
      <c r="K18" s="14" t="str">
        <f>'Оценивание ЦТО-2022 (ДОУ)'!BJ35</f>
        <v>Средний</v>
      </c>
    </row>
    <row r="19" spans="1:11" x14ac:dyDescent="0.2">
      <c r="A19" s="46">
        <v>10</v>
      </c>
      <c r="B19" s="47" t="s">
        <v>133</v>
      </c>
      <c r="C19" s="48">
        <f>'Оценивание ЦТО-2022 (ДОУ)'!AH4</f>
        <v>6</v>
      </c>
      <c r="D19" s="48">
        <f>'Оценивание ЦТО-2022 (ДОУ)'!AH7</f>
        <v>8</v>
      </c>
      <c r="E19" s="48">
        <f>'Оценивание ЦТО-2022 (ДОУ)'!AH10</f>
        <v>8</v>
      </c>
      <c r="F19" s="48">
        <f>'Оценивание ЦТО-2022 (ДОУ)'!AH20</f>
        <v>12</v>
      </c>
      <c r="G19" s="48">
        <f>'Оценивание ЦТО-2022 (ДОУ)'!AH27</f>
        <v>5</v>
      </c>
      <c r="H19" s="48">
        <f>'Оценивание ЦТО-2022 (ДОУ)'!AH34</f>
        <v>39</v>
      </c>
      <c r="I19" s="48">
        <v>9</v>
      </c>
      <c r="J19" s="50">
        <f>'Оценивание ЦТО-2022 (ДОУ)'!AI34</f>
        <v>0.66101694915254239</v>
      </c>
      <c r="K19" s="14" t="str">
        <f>'Оценивание ЦТО-2022 (ДОУ)'!AI35</f>
        <v>Средний</v>
      </c>
    </row>
    <row r="20" spans="1:11" x14ac:dyDescent="0.2">
      <c r="A20" s="46">
        <v>26</v>
      </c>
      <c r="B20" s="47" t="s">
        <v>118</v>
      </c>
      <c r="C20" s="48">
        <f>'Оценивание ЦТО-2022 (ДОУ)'!CD4</f>
        <v>5</v>
      </c>
      <c r="D20" s="48">
        <f>'Оценивание ЦТО-2022 (ДОУ)'!CD7</f>
        <v>8</v>
      </c>
      <c r="E20" s="48">
        <f>'Оценивание ЦТО-2022 (ДОУ)'!CD10</f>
        <v>7</v>
      </c>
      <c r="F20" s="48">
        <f>'Оценивание ЦТО-2022 (ДОУ)'!CD20</f>
        <v>12</v>
      </c>
      <c r="G20" s="48">
        <f>'Оценивание ЦТО-2022 (ДОУ)'!CD27</f>
        <v>7</v>
      </c>
      <c r="H20" s="48">
        <f>'Оценивание ЦТО-2022 (ДОУ)'!CD34</f>
        <v>39</v>
      </c>
      <c r="I20" s="48">
        <v>9</v>
      </c>
      <c r="J20" s="50">
        <f>'Оценивание ЦТО-2022 (ДОУ)'!CE34</f>
        <v>0.66101694915254239</v>
      </c>
      <c r="K20" s="14" t="str">
        <f>'Оценивание ЦТО-2022 (ДОУ)'!CE35</f>
        <v>Средний</v>
      </c>
    </row>
    <row r="21" spans="1:11" x14ac:dyDescent="0.2">
      <c r="A21" s="46">
        <v>13</v>
      </c>
      <c r="B21" s="47" t="s">
        <v>114</v>
      </c>
      <c r="C21" s="48">
        <f>'Оценивание ЦТО-2022 (ДОУ)'!AQ4</f>
        <v>5</v>
      </c>
      <c r="D21" s="48">
        <f>'Оценивание ЦТО-2022 (ДОУ)'!AQ7</f>
        <v>8</v>
      </c>
      <c r="E21" s="48">
        <f>'Оценивание ЦТО-2022 (ДОУ)'!AQ10</f>
        <v>6</v>
      </c>
      <c r="F21" s="48">
        <f>'Оценивание ЦТО-2022 (ДОУ)'!AQ20</f>
        <v>12</v>
      </c>
      <c r="G21" s="48">
        <f>'Оценивание ЦТО-2022 (ДОУ)'!AQ27</f>
        <v>7</v>
      </c>
      <c r="H21" s="48">
        <f>'Оценивание ЦТО-2022 (ДОУ)'!AQ34</f>
        <v>38</v>
      </c>
      <c r="I21" s="48">
        <v>10</v>
      </c>
      <c r="J21" s="50">
        <f>'Оценивание ЦТО-2022 (ДОУ)'!AR34</f>
        <v>0.64406779661016944</v>
      </c>
      <c r="K21" s="14" t="str">
        <f>'Оценивание ЦТО-2022 (ДОУ)'!AR35</f>
        <v>Средний</v>
      </c>
    </row>
    <row r="22" spans="1:11" x14ac:dyDescent="0.2">
      <c r="A22" s="46">
        <v>29</v>
      </c>
      <c r="B22" s="47" t="s">
        <v>120</v>
      </c>
      <c r="C22" s="48">
        <f>'Оценивание ЦТО-2022 (ДОУ)'!CM4</f>
        <v>3</v>
      </c>
      <c r="D22" s="48">
        <f>'Оценивание ЦТО-2022 (ДОУ)'!CM7</f>
        <v>8</v>
      </c>
      <c r="E22" s="48">
        <f>'Оценивание ЦТО-2022 (ДОУ)'!CM10</f>
        <v>10</v>
      </c>
      <c r="F22" s="48">
        <f>'Оценивание ЦТО-2022 (ДОУ)'!CM20</f>
        <v>12</v>
      </c>
      <c r="G22" s="48">
        <f>'Оценивание ЦТО-2022 (ДОУ)'!CM27</f>
        <v>5</v>
      </c>
      <c r="H22" s="48">
        <f>'Оценивание ЦТО-2022 (ДОУ)'!CM34</f>
        <v>38</v>
      </c>
      <c r="I22" s="48">
        <v>10</v>
      </c>
      <c r="J22" s="50">
        <f>'Оценивание ЦТО-2022 (ДОУ)'!CN34</f>
        <v>0.64406779661016944</v>
      </c>
      <c r="K22" s="14" t="str">
        <f>'Оценивание ЦТО-2022 (ДОУ)'!CN35</f>
        <v>Средний</v>
      </c>
    </row>
    <row r="23" spans="1:11" x14ac:dyDescent="0.2">
      <c r="A23" s="46">
        <v>1</v>
      </c>
      <c r="B23" s="47" t="s">
        <v>124</v>
      </c>
      <c r="C23" s="48">
        <f>'Оценивание ЦТО-2022 (ДОУ)'!G4</f>
        <v>3</v>
      </c>
      <c r="D23" s="48">
        <f>'Оценивание ЦТО-2022 (ДОУ)'!G7</f>
        <v>8</v>
      </c>
      <c r="E23" s="48">
        <f>'Оценивание ЦТО-2022 (ДОУ)'!G10</f>
        <v>7</v>
      </c>
      <c r="F23" s="48">
        <f>'Оценивание ЦТО-2022 (ДОУ)'!G20</f>
        <v>12</v>
      </c>
      <c r="G23" s="48">
        <f>'Оценивание ЦТО-2022 (ДОУ)'!G27</f>
        <v>7</v>
      </c>
      <c r="H23" s="48">
        <f>'Оценивание ЦТО-2022 (ДОУ)'!G34</f>
        <v>37</v>
      </c>
      <c r="I23" s="48">
        <v>11</v>
      </c>
      <c r="J23" s="50">
        <f>'Оценивание ЦТО-2022 (ДОУ)'!H34</f>
        <v>0.6271186440677966</v>
      </c>
      <c r="K23" s="14" t="str">
        <f>'Оценивание ЦТО-2022 (ДОУ)'!H35</f>
        <v>Средний</v>
      </c>
    </row>
    <row r="24" spans="1:11" x14ac:dyDescent="0.2">
      <c r="A24" s="46">
        <v>16</v>
      </c>
      <c r="B24" s="47" t="s">
        <v>138</v>
      </c>
      <c r="C24" s="48">
        <f>'Оценивание ЦТО-2022 (ДОУ)'!AZ4</f>
        <v>4</v>
      </c>
      <c r="D24" s="48">
        <f>'Оценивание ЦТО-2022 (ДОУ)'!AZ7</f>
        <v>8</v>
      </c>
      <c r="E24" s="48">
        <f>'Оценивание ЦТО-2022 (ДОУ)'!AZ10</f>
        <v>8</v>
      </c>
      <c r="F24" s="48">
        <f>'Оценивание ЦТО-2022 (ДОУ)'!AZ20</f>
        <v>12</v>
      </c>
      <c r="G24" s="48">
        <f>'Оценивание ЦТО-2022 (ДОУ)'!AZ27</f>
        <v>5</v>
      </c>
      <c r="H24" s="48">
        <f>'Оценивание ЦТО-2022 (ДОУ)'!AZ34</f>
        <v>37</v>
      </c>
      <c r="I24" s="48">
        <v>11</v>
      </c>
      <c r="J24" s="50">
        <f>'Оценивание ЦТО-2022 (ДОУ)'!BA34</f>
        <v>0.6271186440677966</v>
      </c>
      <c r="K24" s="14" t="str">
        <f>'Оценивание ЦТО-2022 (ДОУ)'!BA35</f>
        <v>Средний</v>
      </c>
    </row>
    <row r="25" spans="1:11" x14ac:dyDescent="0.2">
      <c r="A25" s="46">
        <v>4</v>
      </c>
      <c r="B25" s="47" t="s">
        <v>127</v>
      </c>
      <c r="C25" s="48">
        <f>'Оценивание ЦТО-2022 (ДОУ)'!P4</f>
        <v>5</v>
      </c>
      <c r="D25" s="48">
        <f>'Оценивание ЦТО-2022 (ДОУ)'!P7</f>
        <v>8</v>
      </c>
      <c r="E25" s="48">
        <f>'Оценивание ЦТО-2022 (ДОУ)'!P10</f>
        <v>6</v>
      </c>
      <c r="F25" s="48">
        <f>'Оценивание ЦТО-2022 (ДОУ)'!P20</f>
        <v>12</v>
      </c>
      <c r="G25" s="48">
        <f>'Оценивание ЦТО-2022 (ДОУ)'!P27</f>
        <v>5</v>
      </c>
      <c r="H25" s="48">
        <f>'Оценивание ЦТО-2022 (ДОУ)'!P34</f>
        <v>36</v>
      </c>
      <c r="I25" s="48">
        <v>12</v>
      </c>
      <c r="J25" s="50">
        <f>'Оценивание ЦТО-2022 (ДОУ)'!Q34</f>
        <v>0.61016949152542377</v>
      </c>
      <c r="K25" s="14" t="str">
        <f>'Оценивание ЦТО-2022 (ДОУ)'!Q35</f>
        <v>Средний</v>
      </c>
    </row>
    <row r="26" spans="1:11" x14ac:dyDescent="0.2">
      <c r="A26" s="46">
        <v>23</v>
      </c>
      <c r="B26" s="47" t="s">
        <v>143</v>
      </c>
      <c r="C26" s="48">
        <f>'Оценивание ЦТО-2022 (ДОУ)'!BU4</f>
        <v>6</v>
      </c>
      <c r="D26" s="48">
        <f>'Оценивание ЦТО-2022 (ДОУ)'!BU7</f>
        <v>8</v>
      </c>
      <c r="E26" s="48">
        <f>'Оценивание ЦТО-2022 (ДОУ)'!BU10</f>
        <v>6</v>
      </c>
      <c r="F26" s="48">
        <f>'Оценивание ЦТО-2022 (ДОУ)'!BU20</f>
        <v>12</v>
      </c>
      <c r="G26" s="48">
        <f>'Оценивание ЦТО-2022 (ДОУ)'!BU27</f>
        <v>4</v>
      </c>
      <c r="H26" s="48">
        <f>'Оценивание ЦТО-2022 (ДОУ)'!BU34</f>
        <v>36</v>
      </c>
      <c r="I26" s="48">
        <v>12</v>
      </c>
      <c r="J26" s="50">
        <f>'Оценивание ЦТО-2022 (ДОУ)'!BV34</f>
        <v>0.61016949152542377</v>
      </c>
      <c r="K26" s="14" t="str">
        <f>'Оценивание ЦТО-2022 (ДОУ)'!BV35</f>
        <v>Средний</v>
      </c>
    </row>
    <row r="27" spans="1:11" x14ac:dyDescent="0.2">
      <c r="A27" s="46">
        <v>27</v>
      </c>
      <c r="B27" s="47" t="s">
        <v>145</v>
      </c>
      <c r="C27" s="48">
        <f>'Оценивание ЦТО-2022 (ДОУ)'!CG4</f>
        <v>3</v>
      </c>
      <c r="D27" s="48">
        <f>'Оценивание ЦТО-2022 (ДОУ)'!CG7</f>
        <v>8</v>
      </c>
      <c r="E27" s="48">
        <f>'Оценивание ЦТО-2022 (ДОУ)'!CG10</f>
        <v>5</v>
      </c>
      <c r="F27" s="48">
        <f>'Оценивание ЦТО-2022 (ДОУ)'!CG20</f>
        <v>12</v>
      </c>
      <c r="G27" s="48">
        <f>'Оценивание ЦТО-2022 (ДОУ)'!CG27</f>
        <v>8</v>
      </c>
      <c r="H27" s="48">
        <f>'Оценивание ЦТО-2022 (ДОУ)'!CG34</f>
        <v>36</v>
      </c>
      <c r="I27" s="48">
        <v>12</v>
      </c>
      <c r="J27" s="50">
        <f>'Оценивание ЦТО-2022 (ДОУ)'!CH34</f>
        <v>0.61016949152542377</v>
      </c>
      <c r="K27" s="14" t="str">
        <f>'Оценивание ЦТО-2022 (ДОУ)'!CH35</f>
        <v>Средний</v>
      </c>
    </row>
    <row r="28" spans="1:11" x14ac:dyDescent="0.2">
      <c r="A28" s="46">
        <v>30</v>
      </c>
      <c r="B28" s="47" t="s">
        <v>121</v>
      </c>
      <c r="C28" s="48">
        <f>'Оценивание ЦТО-2022 (ДОУ)'!CP4</f>
        <v>3</v>
      </c>
      <c r="D28" s="48">
        <f>'Оценивание ЦТО-2022 (ДОУ)'!CP7</f>
        <v>8</v>
      </c>
      <c r="E28" s="48">
        <f>'Оценивание ЦТО-2022 (ДОУ)'!CP10</f>
        <v>7</v>
      </c>
      <c r="F28" s="48">
        <f>'Оценивание ЦТО-2022 (ДОУ)'!CP20</f>
        <v>12</v>
      </c>
      <c r="G28" s="48">
        <f>'Оценивание ЦТО-2022 (ДОУ)'!CP27</f>
        <v>6</v>
      </c>
      <c r="H28" s="48">
        <f>'Оценивание ЦТО-2022 (ДОУ)'!CP34</f>
        <v>36</v>
      </c>
      <c r="I28" s="48">
        <v>12</v>
      </c>
      <c r="J28" s="50">
        <f>'Оценивание ЦТО-2022 (ДОУ)'!CQ34</f>
        <v>0.61016949152542377</v>
      </c>
      <c r="K28" s="14" t="str">
        <f>'Оценивание ЦТО-2022 (ДОУ)'!CQ35</f>
        <v>Средний</v>
      </c>
    </row>
    <row r="29" spans="1:11" x14ac:dyDescent="0.2">
      <c r="A29" s="46">
        <v>6</v>
      </c>
      <c r="B29" s="47" t="s">
        <v>129</v>
      </c>
      <c r="C29" s="48">
        <f>'Оценивание ЦТО-2022 (ДОУ)'!V4</f>
        <v>6</v>
      </c>
      <c r="D29" s="48">
        <f>'Оценивание ЦТО-2022 (ДОУ)'!V7</f>
        <v>8</v>
      </c>
      <c r="E29" s="48">
        <f>'Оценивание ЦТО-2022 (ДОУ)'!V10</f>
        <v>4</v>
      </c>
      <c r="F29" s="48">
        <f>'Оценивание ЦТО-2022 (ДОУ)'!V20</f>
        <v>12</v>
      </c>
      <c r="G29" s="48">
        <f>'Оценивание ЦТО-2022 (ДОУ)'!V27</f>
        <v>5</v>
      </c>
      <c r="H29" s="48">
        <f>'Оценивание ЦТО-2022 (ДОУ)'!V34</f>
        <v>35</v>
      </c>
      <c r="I29" s="48">
        <v>13</v>
      </c>
      <c r="J29" s="50">
        <f>'Оценивание ЦТО-2022 (ДОУ)'!W34</f>
        <v>0.59322033898305082</v>
      </c>
      <c r="K29" s="14" t="str">
        <f>'Оценивание ЦТО-2022 (ДОУ)'!W35</f>
        <v>Средний</v>
      </c>
    </row>
    <row r="30" spans="1:11" x14ac:dyDescent="0.2">
      <c r="A30" s="46">
        <v>21</v>
      </c>
      <c r="B30" s="47" t="s">
        <v>116</v>
      </c>
      <c r="C30" s="48">
        <f>'Оценивание ЦТО-2022 (ДОУ)'!BO4</f>
        <v>6</v>
      </c>
      <c r="D30" s="48">
        <f>'Оценивание ЦТО-2022 (ДОУ)'!BO7</f>
        <v>8</v>
      </c>
      <c r="E30" s="48">
        <f>'Оценивание ЦТО-2022 (ДОУ)'!BO10</f>
        <v>3</v>
      </c>
      <c r="F30" s="48">
        <f>'Оценивание ЦТО-2022 (ДОУ)'!BO20</f>
        <v>12</v>
      </c>
      <c r="G30" s="48">
        <f>'Оценивание ЦТО-2022 (ДОУ)'!BO27</f>
        <v>6</v>
      </c>
      <c r="H30" s="48">
        <f>'Оценивание ЦТО-2022 (ДОУ)'!BO34</f>
        <v>35</v>
      </c>
      <c r="I30" s="48">
        <v>13</v>
      </c>
      <c r="J30" s="50">
        <f>'Оценивание ЦТО-2022 (ДОУ)'!BP34</f>
        <v>0.59322033898305082</v>
      </c>
      <c r="K30" s="14" t="str">
        <f>'Оценивание ЦТО-2022 (ДОУ)'!BP35</f>
        <v>Средний</v>
      </c>
    </row>
    <row r="31" spans="1:11" x14ac:dyDescent="0.2">
      <c r="A31" s="46">
        <v>24</v>
      </c>
      <c r="B31" s="47" t="s">
        <v>117</v>
      </c>
      <c r="C31" s="48">
        <f>'Оценивание ЦТО-2022 (ДОУ)'!BX4</f>
        <v>5</v>
      </c>
      <c r="D31" s="48">
        <f>'Оценивание ЦТО-2022 (ДОУ)'!BX7</f>
        <v>8</v>
      </c>
      <c r="E31" s="48">
        <f>'Оценивание ЦТО-2022 (ДОУ)'!BX10</f>
        <v>7</v>
      </c>
      <c r="F31" s="48">
        <f>'Оценивание ЦТО-2022 (ДОУ)'!BX20</f>
        <v>12</v>
      </c>
      <c r="G31" s="48">
        <f>'Оценивание ЦТО-2022 (ДОУ)'!BX27</f>
        <v>3</v>
      </c>
      <c r="H31" s="48">
        <f>'Оценивание ЦТО-2022 (ДОУ)'!BX34</f>
        <v>35</v>
      </c>
      <c r="I31" s="48">
        <v>13</v>
      </c>
      <c r="J31" s="50">
        <f>'Оценивание ЦТО-2022 (ДОУ)'!BY34</f>
        <v>0.59322033898305082</v>
      </c>
      <c r="K31" s="14" t="str">
        <f>'Оценивание ЦТО-2022 (ДОУ)'!BY35</f>
        <v>Средний</v>
      </c>
    </row>
    <row r="32" spans="1:11" x14ac:dyDescent="0.2">
      <c r="A32" s="46">
        <v>20</v>
      </c>
      <c r="B32" s="47" t="s">
        <v>115</v>
      </c>
      <c r="C32" s="48">
        <f>'Оценивание ЦТО-2022 (ДОУ)'!BL4</f>
        <v>6</v>
      </c>
      <c r="D32" s="48">
        <f>'Оценивание ЦТО-2022 (ДОУ)'!BL7</f>
        <v>8</v>
      </c>
      <c r="E32" s="48">
        <f>'Оценивание ЦТО-2022 (ДОУ)'!BL10</f>
        <v>6</v>
      </c>
      <c r="F32" s="48">
        <f>'Оценивание ЦТО-2022 (ДОУ)'!BL20</f>
        <v>12</v>
      </c>
      <c r="G32" s="48">
        <f>'Оценивание ЦТО-2022 (ДОУ)'!BL27</f>
        <v>2</v>
      </c>
      <c r="H32" s="48">
        <f>'Оценивание ЦТО-2022 (ДОУ)'!BL34</f>
        <v>34</v>
      </c>
      <c r="I32" s="48">
        <v>14</v>
      </c>
      <c r="J32" s="50">
        <f>'Оценивание ЦТО-2022 (ДОУ)'!BM34</f>
        <v>0.57627118644067798</v>
      </c>
      <c r="K32" s="14" t="str">
        <f>'Оценивание ЦТО-2022 (ДОУ)'!BM35</f>
        <v>Средний</v>
      </c>
    </row>
    <row r="33" spans="1:11" x14ac:dyDescent="0.2">
      <c r="A33" s="46">
        <v>25</v>
      </c>
      <c r="B33" s="47" t="s">
        <v>144</v>
      </c>
      <c r="C33" s="48">
        <f>'Оценивание ЦТО-2022 (ДОУ)'!CA4</f>
        <v>2</v>
      </c>
      <c r="D33" s="48">
        <f>'Оценивание ЦТО-2022 (ДОУ)'!CA7</f>
        <v>8</v>
      </c>
      <c r="E33" s="48">
        <f>'Оценивание ЦТО-2022 (ДОУ)'!CA10</f>
        <v>5</v>
      </c>
      <c r="F33" s="48">
        <f>'Оценивание ЦТО-2022 (ДОУ)'!CA20</f>
        <v>12</v>
      </c>
      <c r="G33" s="48">
        <f>'Оценивание ЦТО-2022 (ДОУ)'!CA27</f>
        <v>5</v>
      </c>
      <c r="H33" s="48">
        <f>'Оценивание ЦТО-2022 (ДОУ)'!CA34</f>
        <v>32</v>
      </c>
      <c r="I33" s="48">
        <v>15</v>
      </c>
      <c r="J33" s="50">
        <f>'Оценивание ЦТО-2022 (ДОУ)'!CB34</f>
        <v>0.5423728813559322</v>
      </c>
      <c r="K33" s="14" t="str">
        <f>'Оценивание ЦТО-2022 (ДОУ)'!CB35</f>
        <v>Средний</v>
      </c>
    </row>
    <row r="34" spans="1:11" x14ac:dyDescent="0.2">
      <c r="A34" s="46">
        <v>8</v>
      </c>
      <c r="B34" s="47" t="s">
        <v>131</v>
      </c>
      <c r="C34" s="48">
        <f>'Оценивание ЦТО-2022 (ДОУ)'!AB4</f>
        <v>6</v>
      </c>
      <c r="D34" s="48">
        <f>'Оценивание ЦТО-2022 (ДОУ)'!AB7</f>
        <v>8</v>
      </c>
      <c r="E34" s="48">
        <f>'Оценивание ЦТО-2022 (ДОУ)'!AB10</f>
        <v>2</v>
      </c>
      <c r="F34" s="48">
        <f>'Оценивание ЦТО-2022 (ДОУ)'!AB20</f>
        <v>12</v>
      </c>
      <c r="G34" s="48">
        <f>'Оценивание ЦТО-2022 (ДОУ)'!AB27</f>
        <v>2</v>
      </c>
      <c r="H34" s="48">
        <f>'Оценивание ЦТО-2022 (ДОУ)'!AB34</f>
        <v>30</v>
      </c>
      <c r="I34" s="48">
        <v>16</v>
      </c>
      <c r="J34" s="50">
        <f>'Оценивание ЦТО-2022 (ДОУ)'!AC34</f>
        <v>0.50847457627118642</v>
      </c>
      <c r="K34" s="14" t="str">
        <f>'Оценивание ЦТО-2022 (ДОУ)'!AC35</f>
        <v>Средний</v>
      </c>
    </row>
    <row r="35" spans="1:11" x14ac:dyDescent="0.2">
      <c r="A35" s="46">
        <v>2</v>
      </c>
      <c r="B35" s="47" t="s">
        <v>125</v>
      </c>
      <c r="C35" s="48">
        <f>'Оценивание ЦТО-2022 (ДОУ)'!J4</f>
        <v>6</v>
      </c>
      <c r="D35" s="48">
        <f>'Оценивание ЦТО-2022 (ДОУ)'!J7</f>
        <v>8</v>
      </c>
      <c r="E35" s="48">
        <f>'Оценивание ЦТО-2022 (ДОУ)'!J10</f>
        <v>1</v>
      </c>
      <c r="F35" s="48">
        <f>'Оценивание ЦТО-2022 (ДОУ)'!J20</f>
        <v>6</v>
      </c>
      <c r="G35" s="48">
        <f>'Оценивание ЦТО-2022 (ДОУ)'!J27</f>
        <v>3</v>
      </c>
      <c r="H35" s="48">
        <f>'Оценивание ЦТО-2022 (ДОУ)'!J34</f>
        <v>24</v>
      </c>
      <c r="I35" s="48">
        <v>17</v>
      </c>
      <c r="J35" s="50">
        <f>'Оценивание ЦТО-2022 (ДОУ)'!K34</f>
        <v>0.40677966101694918</v>
      </c>
      <c r="K35" s="14" t="str">
        <f>'Оценивание ЦТО-2022 (ДОУ)'!K35</f>
        <v>Средний</v>
      </c>
    </row>
    <row r="36" spans="1:11" s="45" customFormat="1" x14ac:dyDescent="0.2">
      <c r="A36" s="60"/>
      <c r="B36" s="49" t="s">
        <v>83</v>
      </c>
      <c r="C36" s="52">
        <f t="shared" ref="C36:H36" si="0">AVERAGE(C4:C35)</f>
        <v>5.34375</v>
      </c>
      <c r="D36" s="52">
        <f t="shared" si="0"/>
        <v>8</v>
      </c>
      <c r="E36" s="52">
        <f t="shared" si="0"/>
        <v>8.0625</v>
      </c>
      <c r="F36" s="52">
        <f t="shared" si="0"/>
        <v>11.8125</v>
      </c>
      <c r="G36" s="52">
        <f t="shared" si="0"/>
        <v>5.5625</v>
      </c>
      <c r="H36" s="52">
        <f t="shared" si="0"/>
        <v>38.78125</v>
      </c>
      <c r="I36" s="52"/>
      <c r="J36" s="51">
        <f>AVERAGE(J4:J35)</f>
        <v>0.65730932203389825</v>
      </c>
      <c r="K36" s="58" t="str">
        <f>IF(J36=40%,"Низкий",IF(J36&lt;=80%,"Средний","Высокий"))</f>
        <v>Средний</v>
      </c>
    </row>
  </sheetData>
  <autoFilter ref="A3:K36">
    <sortState ref="A4:K35">
      <sortCondition descending="1" ref="H3:H36"/>
    </sortState>
  </autoFilter>
  <mergeCells count="2">
    <mergeCell ref="A1:K1"/>
    <mergeCell ref="H2:K2"/>
  </mergeCells>
  <conditionalFormatting sqref="K4:K36">
    <cfRule type="cellIs" dxfId="102" priority="1" operator="equal">
      <formula>"Низкий"</formula>
    </cfRule>
    <cfRule type="cellIs" dxfId="101" priority="2" operator="equal">
      <formula>"Средний"</formula>
    </cfRule>
    <cfRule type="cellIs" dxfId="100" priority="3" operator="equal">
      <formula>"Высокий"</formula>
    </cfRule>
  </conditionalFormatting>
  <pageMargins left="0.7" right="0.7"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C38"/>
  <sheetViews>
    <sheetView zoomScaleNormal="100" workbookViewId="0">
      <pane xSplit="5" ySplit="3" topLeftCell="CM18" activePane="bottomRight" state="frozen"/>
      <selection pane="topRight" activeCell="F1" sqref="F1"/>
      <selection pane="bottomLeft" activeCell="A4" sqref="A4"/>
      <selection pane="bottomRight" activeCell="CR23" sqref="CR23"/>
    </sheetView>
  </sheetViews>
  <sheetFormatPr defaultRowHeight="11.25" x14ac:dyDescent="0.25"/>
  <cols>
    <col min="1" max="1" width="5.42578125" style="8" customWidth="1"/>
    <col min="2" max="2" width="46.28515625" style="9" customWidth="1"/>
    <col min="3" max="3" width="19.42578125" style="8" customWidth="1"/>
    <col min="4" max="4" width="44" style="8" customWidth="1"/>
    <col min="5" max="5" width="13.5703125" style="8" customWidth="1"/>
    <col min="6" max="6" width="8.5703125" style="8" bestFit="1" customWidth="1"/>
    <col min="7" max="7" width="7.5703125" style="8" bestFit="1" customWidth="1"/>
    <col min="8" max="8" width="7.85546875" style="8" bestFit="1" customWidth="1"/>
    <col min="9" max="9" width="8.5703125" style="8" bestFit="1" customWidth="1"/>
    <col min="10" max="10" width="7.5703125" style="8" bestFit="1" customWidth="1"/>
    <col min="11" max="11" width="7.85546875" style="8" bestFit="1" customWidth="1"/>
    <col min="12" max="12" width="8.5703125" style="8" bestFit="1" customWidth="1"/>
    <col min="13" max="13" width="7.5703125" style="8" bestFit="1" customWidth="1"/>
    <col min="14" max="14" width="7.85546875" style="8" bestFit="1" customWidth="1"/>
    <col min="15" max="15" width="8.5703125" style="8" bestFit="1" customWidth="1"/>
    <col min="16" max="16" width="7.5703125" style="8" bestFit="1" customWidth="1"/>
    <col min="17" max="17" width="7.85546875" style="8" bestFit="1" customWidth="1"/>
    <col min="18" max="18" width="8.5703125" style="8" bestFit="1" customWidth="1"/>
    <col min="19" max="19" width="7.5703125" style="8" bestFit="1" customWidth="1"/>
    <col min="20" max="20" width="7.85546875" style="8" bestFit="1" customWidth="1"/>
    <col min="21" max="21" width="8.5703125" style="8" bestFit="1" customWidth="1"/>
    <col min="22" max="22" width="7.5703125" style="8" bestFit="1" customWidth="1"/>
    <col min="23" max="23" width="7.85546875" style="8" bestFit="1" customWidth="1"/>
    <col min="24" max="24" width="8.5703125" style="8" bestFit="1" customWidth="1"/>
    <col min="25" max="25" width="7.5703125" style="8" bestFit="1" customWidth="1"/>
    <col min="26" max="26" width="7.85546875" style="8" bestFit="1" customWidth="1"/>
    <col min="27" max="27" width="8.5703125" style="8" bestFit="1" customWidth="1"/>
    <col min="28" max="28" width="7.5703125" style="8" bestFit="1" customWidth="1"/>
    <col min="29" max="29" width="7.85546875" style="8" bestFit="1" customWidth="1"/>
    <col min="30" max="30" width="8.5703125" style="8" bestFit="1" customWidth="1"/>
    <col min="31" max="31" width="7.5703125" style="8" bestFit="1" customWidth="1"/>
    <col min="32" max="32" width="7.85546875" style="8" bestFit="1" customWidth="1"/>
    <col min="33" max="33" width="8.5703125" style="8" bestFit="1" customWidth="1"/>
    <col min="34" max="34" width="7.5703125" style="8" bestFit="1" customWidth="1"/>
    <col min="35" max="35" width="7.85546875" style="8" bestFit="1" customWidth="1"/>
    <col min="36" max="36" width="8.5703125" style="8" bestFit="1" customWidth="1"/>
    <col min="37" max="37" width="7.5703125" style="8" bestFit="1" customWidth="1"/>
    <col min="38" max="38" width="7.85546875" style="8" bestFit="1" customWidth="1"/>
    <col min="39" max="39" width="8.5703125" style="8" bestFit="1" customWidth="1"/>
    <col min="40" max="40" width="7.5703125" style="8" bestFit="1" customWidth="1"/>
    <col min="41" max="41" width="7.85546875" style="8" bestFit="1" customWidth="1"/>
    <col min="42" max="42" width="8.5703125" style="8" bestFit="1" customWidth="1"/>
    <col min="43" max="43" width="7.5703125" style="8" bestFit="1" customWidth="1"/>
    <col min="44" max="44" width="7.85546875" style="8" bestFit="1" customWidth="1"/>
    <col min="45" max="45" width="8.5703125" style="8" bestFit="1" customWidth="1"/>
    <col min="46" max="46" width="7.5703125" style="8" bestFit="1" customWidth="1"/>
    <col min="47" max="47" width="7.85546875" style="8" bestFit="1" customWidth="1"/>
    <col min="48" max="48" width="8.5703125" style="8" bestFit="1" customWidth="1"/>
    <col min="49" max="49" width="7.5703125" style="8" bestFit="1" customWidth="1"/>
    <col min="50" max="50" width="7.85546875" style="8" bestFit="1" customWidth="1"/>
    <col min="51" max="51" width="8.5703125" style="8" bestFit="1" customWidth="1"/>
    <col min="52" max="52" width="7.5703125" style="8" bestFit="1" customWidth="1"/>
    <col min="53" max="53" width="7.85546875" style="8" bestFit="1" customWidth="1"/>
    <col min="54" max="54" width="8.5703125" style="8" bestFit="1" customWidth="1"/>
    <col min="55" max="55" width="7.5703125" style="8" bestFit="1" customWidth="1"/>
    <col min="56" max="56" width="7.85546875" style="8" bestFit="1" customWidth="1"/>
    <col min="57" max="57" width="8.5703125" style="8" bestFit="1" customWidth="1"/>
    <col min="58" max="58" width="7.5703125" style="8" bestFit="1" customWidth="1"/>
    <col min="59" max="59" width="7.85546875" style="8" bestFit="1" customWidth="1"/>
    <col min="60" max="60" width="8.5703125" style="8" bestFit="1" customWidth="1"/>
    <col min="61" max="61" width="7.5703125" style="8" bestFit="1" customWidth="1"/>
    <col min="62" max="62" width="7.85546875" style="8" bestFit="1" customWidth="1"/>
    <col min="63" max="63" width="8.5703125" style="8" bestFit="1" customWidth="1"/>
    <col min="64" max="64" width="7.5703125" style="8" bestFit="1" customWidth="1"/>
    <col min="65" max="65" width="7.85546875" style="8" bestFit="1" customWidth="1"/>
    <col min="66" max="66" width="8.5703125" style="8" bestFit="1" customWidth="1"/>
    <col min="67" max="67" width="7.5703125" style="8" bestFit="1" customWidth="1"/>
    <col min="68" max="68" width="7.85546875" style="8" bestFit="1" customWidth="1"/>
    <col min="69" max="69" width="8.5703125" style="8" bestFit="1" customWidth="1"/>
    <col min="70" max="70" width="7.5703125" style="8" bestFit="1" customWidth="1"/>
    <col min="71" max="71" width="7.85546875" style="8" bestFit="1" customWidth="1"/>
    <col min="72" max="72" width="8.5703125" style="8" bestFit="1" customWidth="1"/>
    <col min="73" max="73" width="7.5703125" style="8" bestFit="1" customWidth="1"/>
    <col min="74" max="74" width="7.85546875" style="8" bestFit="1" customWidth="1"/>
    <col min="75" max="75" width="8.5703125" style="8" bestFit="1" customWidth="1"/>
    <col min="76" max="76" width="7.5703125" style="8" bestFit="1" customWidth="1"/>
    <col min="77" max="77" width="7.85546875" style="8" bestFit="1" customWidth="1"/>
    <col min="78" max="78" width="8.5703125" style="8" bestFit="1" customWidth="1"/>
    <col min="79" max="79" width="7.5703125" style="8" bestFit="1" customWidth="1"/>
    <col min="80" max="80" width="7.85546875" style="8" bestFit="1" customWidth="1"/>
    <col min="81" max="81" width="8.5703125" style="8" bestFit="1" customWidth="1"/>
    <col min="82" max="82" width="7.5703125" style="8" bestFit="1" customWidth="1"/>
    <col min="83" max="83" width="7.85546875" style="8" bestFit="1" customWidth="1"/>
    <col min="84" max="84" width="8.5703125" style="8" bestFit="1" customWidth="1"/>
    <col min="85" max="85" width="7.5703125" style="8" bestFit="1" customWidth="1"/>
    <col min="86" max="86" width="7.85546875" style="8" bestFit="1" customWidth="1"/>
    <col min="87" max="87" width="8.5703125" style="8" bestFit="1" customWidth="1"/>
    <col min="88" max="88" width="7.5703125" style="8" bestFit="1" customWidth="1"/>
    <col min="89" max="89" width="7.85546875" style="8" bestFit="1" customWidth="1"/>
    <col min="90" max="90" width="8.5703125" style="8" bestFit="1" customWidth="1"/>
    <col min="91" max="91" width="7.5703125" style="8" bestFit="1" customWidth="1"/>
    <col min="92" max="92" width="7.85546875" style="8" bestFit="1" customWidth="1"/>
    <col min="93" max="93" width="8.5703125" style="8" bestFit="1" customWidth="1"/>
    <col min="94" max="94" width="7.5703125" style="8" bestFit="1" customWidth="1"/>
    <col min="95" max="95" width="7.85546875" style="8" bestFit="1" customWidth="1"/>
    <col min="96" max="96" width="8.5703125" style="8" bestFit="1" customWidth="1"/>
    <col min="97" max="97" width="7.5703125" style="8" bestFit="1" customWidth="1"/>
    <col min="98" max="98" width="7.85546875" style="8" bestFit="1" customWidth="1"/>
    <col min="99" max="99" width="8.5703125" style="8" bestFit="1" customWidth="1"/>
    <col min="100" max="100" width="7.5703125" style="8" bestFit="1" customWidth="1"/>
    <col min="101" max="101" width="7.85546875" style="8" bestFit="1" customWidth="1"/>
    <col min="102" max="102" width="8.5703125" style="8" bestFit="1" customWidth="1"/>
    <col min="103" max="103" width="7.5703125" style="8" bestFit="1" customWidth="1"/>
    <col min="104" max="104" width="7.85546875" style="8" bestFit="1" customWidth="1"/>
    <col min="105" max="105" width="8.5703125" style="8" bestFit="1" customWidth="1"/>
    <col min="106" max="106" width="7.5703125" style="8" bestFit="1" customWidth="1"/>
    <col min="107" max="107" width="7.85546875" style="8" bestFit="1" customWidth="1"/>
    <col min="108" max="16384" width="9.140625" style="9"/>
  </cols>
  <sheetData>
    <row r="1" spans="1:107" ht="49.5" customHeight="1" thickBot="1" x14ac:dyDescent="0.3">
      <c r="A1" s="70" t="s">
        <v>88</v>
      </c>
      <c r="B1" s="70"/>
      <c r="C1" s="70"/>
      <c r="D1" s="70"/>
      <c r="E1" s="70"/>
    </row>
    <row r="2" spans="1:107" s="10" customFormat="1" ht="36" customHeight="1" x14ac:dyDescent="0.25">
      <c r="A2" s="71" t="s">
        <v>14</v>
      </c>
      <c r="B2" s="71" t="s">
        <v>15</v>
      </c>
      <c r="C2" s="71" t="s">
        <v>17</v>
      </c>
      <c r="D2" s="71" t="s">
        <v>51</v>
      </c>
      <c r="E2" s="72" t="s">
        <v>24</v>
      </c>
      <c r="F2" s="73" t="s">
        <v>146</v>
      </c>
      <c r="G2" s="74"/>
      <c r="H2" s="75"/>
      <c r="I2" s="73" t="s">
        <v>147</v>
      </c>
      <c r="J2" s="74"/>
      <c r="K2" s="75"/>
      <c r="L2" s="73" t="s">
        <v>148</v>
      </c>
      <c r="M2" s="74"/>
      <c r="N2" s="75"/>
      <c r="O2" s="73" t="s">
        <v>149</v>
      </c>
      <c r="P2" s="74"/>
      <c r="Q2" s="75"/>
      <c r="R2" s="73" t="s">
        <v>150</v>
      </c>
      <c r="S2" s="74"/>
      <c r="T2" s="75"/>
      <c r="U2" s="73" t="s">
        <v>151</v>
      </c>
      <c r="V2" s="74"/>
      <c r="W2" s="75"/>
      <c r="X2" s="73" t="s">
        <v>152</v>
      </c>
      <c r="Y2" s="74"/>
      <c r="Z2" s="75"/>
      <c r="AA2" s="73" t="s">
        <v>153</v>
      </c>
      <c r="AB2" s="74"/>
      <c r="AC2" s="75"/>
      <c r="AD2" s="73" t="s">
        <v>154</v>
      </c>
      <c r="AE2" s="74"/>
      <c r="AF2" s="75"/>
      <c r="AG2" s="73" t="s">
        <v>155</v>
      </c>
      <c r="AH2" s="74"/>
      <c r="AI2" s="75"/>
      <c r="AJ2" s="73" t="s">
        <v>156</v>
      </c>
      <c r="AK2" s="74"/>
      <c r="AL2" s="75"/>
      <c r="AM2" s="73" t="s">
        <v>157</v>
      </c>
      <c r="AN2" s="74"/>
      <c r="AO2" s="75"/>
      <c r="AP2" s="73" t="s">
        <v>158</v>
      </c>
      <c r="AQ2" s="74"/>
      <c r="AR2" s="75"/>
      <c r="AS2" s="73" t="s">
        <v>159</v>
      </c>
      <c r="AT2" s="74"/>
      <c r="AU2" s="75"/>
      <c r="AV2" s="73" t="s">
        <v>160</v>
      </c>
      <c r="AW2" s="74"/>
      <c r="AX2" s="75"/>
      <c r="AY2" s="73" t="s">
        <v>161</v>
      </c>
      <c r="AZ2" s="74"/>
      <c r="BA2" s="75"/>
      <c r="BB2" s="73" t="s">
        <v>162</v>
      </c>
      <c r="BC2" s="74"/>
      <c r="BD2" s="75"/>
      <c r="BE2" s="73" t="s">
        <v>163</v>
      </c>
      <c r="BF2" s="74"/>
      <c r="BG2" s="75"/>
      <c r="BH2" s="73" t="s">
        <v>164</v>
      </c>
      <c r="BI2" s="74"/>
      <c r="BJ2" s="75"/>
      <c r="BK2" s="73" t="s">
        <v>165</v>
      </c>
      <c r="BL2" s="74"/>
      <c r="BM2" s="75"/>
      <c r="BN2" s="73" t="s">
        <v>166</v>
      </c>
      <c r="BO2" s="74"/>
      <c r="BP2" s="75"/>
      <c r="BQ2" s="73" t="s">
        <v>167</v>
      </c>
      <c r="BR2" s="74"/>
      <c r="BS2" s="75"/>
      <c r="BT2" s="73" t="s">
        <v>168</v>
      </c>
      <c r="BU2" s="74"/>
      <c r="BV2" s="75"/>
      <c r="BW2" s="73" t="s">
        <v>169</v>
      </c>
      <c r="BX2" s="74"/>
      <c r="BY2" s="75"/>
      <c r="BZ2" s="73" t="s">
        <v>170</v>
      </c>
      <c r="CA2" s="74"/>
      <c r="CB2" s="75"/>
      <c r="CC2" s="73" t="s">
        <v>171</v>
      </c>
      <c r="CD2" s="74"/>
      <c r="CE2" s="75"/>
      <c r="CF2" s="73" t="s">
        <v>172</v>
      </c>
      <c r="CG2" s="74"/>
      <c r="CH2" s="75"/>
      <c r="CI2" s="73" t="s">
        <v>173</v>
      </c>
      <c r="CJ2" s="74"/>
      <c r="CK2" s="75"/>
      <c r="CL2" s="73" t="s">
        <v>174</v>
      </c>
      <c r="CM2" s="74"/>
      <c r="CN2" s="75"/>
      <c r="CO2" s="73" t="s">
        <v>175</v>
      </c>
      <c r="CP2" s="74"/>
      <c r="CQ2" s="75"/>
      <c r="CR2" s="73" t="s">
        <v>176</v>
      </c>
      <c r="CS2" s="74"/>
      <c r="CT2" s="75"/>
      <c r="CU2" s="73" t="s">
        <v>85</v>
      </c>
      <c r="CV2" s="74"/>
      <c r="CW2" s="75"/>
      <c r="CX2" s="73" t="s">
        <v>87</v>
      </c>
      <c r="CY2" s="74"/>
      <c r="CZ2" s="75"/>
      <c r="DA2" s="73" t="s">
        <v>177</v>
      </c>
      <c r="DB2" s="74"/>
      <c r="DC2" s="75"/>
    </row>
    <row r="3" spans="1:107" s="7" customFormat="1" ht="22.5" x14ac:dyDescent="0.25">
      <c r="A3" s="71"/>
      <c r="B3" s="71"/>
      <c r="C3" s="71"/>
      <c r="D3" s="71"/>
      <c r="E3" s="72"/>
      <c r="F3" s="28" t="s">
        <v>18</v>
      </c>
      <c r="G3" s="11" t="s">
        <v>84</v>
      </c>
      <c r="H3" s="29" t="s">
        <v>19</v>
      </c>
      <c r="I3" s="28" t="s">
        <v>18</v>
      </c>
      <c r="J3" s="11" t="s">
        <v>84</v>
      </c>
      <c r="K3" s="29" t="s">
        <v>19</v>
      </c>
      <c r="L3" s="28" t="s">
        <v>18</v>
      </c>
      <c r="M3" s="11" t="s">
        <v>84</v>
      </c>
      <c r="N3" s="29" t="s">
        <v>19</v>
      </c>
      <c r="O3" s="28" t="s">
        <v>18</v>
      </c>
      <c r="P3" s="11" t="s">
        <v>84</v>
      </c>
      <c r="Q3" s="29" t="s">
        <v>19</v>
      </c>
      <c r="R3" s="28" t="s">
        <v>18</v>
      </c>
      <c r="S3" s="11" t="s">
        <v>84</v>
      </c>
      <c r="T3" s="29" t="s">
        <v>19</v>
      </c>
      <c r="U3" s="28" t="s">
        <v>18</v>
      </c>
      <c r="V3" s="11" t="s">
        <v>84</v>
      </c>
      <c r="W3" s="29" t="s">
        <v>19</v>
      </c>
      <c r="X3" s="28" t="s">
        <v>18</v>
      </c>
      <c r="Y3" s="11" t="s">
        <v>84</v>
      </c>
      <c r="Z3" s="29" t="s">
        <v>19</v>
      </c>
      <c r="AA3" s="28" t="s">
        <v>18</v>
      </c>
      <c r="AB3" s="11" t="s">
        <v>84</v>
      </c>
      <c r="AC3" s="29" t="s">
        <v>19</v>
      </c>
      <c r="AD3" s="28" t="s">
        <v>18</v>
      </c>
      <c r="AE3" s="11" t="s">
        <v>84</v>
      </c>
      <c r="AF3" s="29" t="s">
        <v>19</v>
      </c>
      <c r="AG3" s="28" t="s">
        <v>18</v>
      </c>
      <c r="AH3" s="11" t="s">
        <v>84</v>
      </c>
      <c r="AI3" s="29" t="s">
        <v>19</v>
      </c>
      <c r="AJ3" s="28" t="s">
        <v>18</v>
      </c>
      <c r="AK3" s="11" t="s">
        <v>84</v>
      </c>
      <c r="AL3" s="29" t="s">
        <v>19</v>
      </c>
      <c r="AM3" s="28" t="s">
        <v>18</v>
      </c>
      <c r="AN3" s="11" t="s">
        <v>84</v>
      </c>
      <c r="AO3" s="29" t="s">
        <v>19</v>
      </c>
      <c r="AP3" s="28" t="s">
        <v>18</v>
      </c>
      <c r="AQ3" s="11" t="s">
        <v>84</v>
      </c>
      <c r="AR3" s="29" t="s">
        <v>19</v>
      </c>
      <c r="AS3" s="28" t="s">
        <v>18</v>
      </c>
      <c r="AT3" s="11" t="s">
        <v>84</v>
      </c>
      <c r="AU3" s="29" t="s">
        <v>19</v>
      </c>
      <c r="AV3" s="28" t="s">
        <v>18</v>
      </c>
      <c r="AW3" s="11" t="s">
        <v>84</v>
      </c>
      <c r="AX3" s="29" t="s">
        <v>19</v>
      </c>
      <c r="AY3" s="28" t="s">
        <v>18</v>
      </c>
      <c r="AZ3" s="11" t="s">
        <v>84</v>
      </c>
      <c r="BA3" s="29" t="s">
        <v>19</v>
      </c>
      <c r="BB3" s="28" t="s">
        <v>18</v>
      </c>
      <c r="BC3" s="11" t="s">
        <v>84</v>
      </c>
      <c r="BD3" s="29" t="s">
        <v>19</v>
      </c>
      <c r="BE3" s="28" t="s">
        <v>18</v>
      </c>
      <c r="BF3" s="11" t="s">
        <v>84</v>
      </c>
      <c r="BG3" s="29" t="s">
        <v>19</v>
      </c>
      <c r="BH3" s="28" t="s">
        <v>18</v>
      </c>
      <c r="BI3" s="11" t="s">
        <v>84</v>
      </c>
      <c r="BJ3" s="29" t="s">
        <v>19</v>
      </c>
      <c r="BK3" s="28" t="s">
        <v>18</v>
      </c>
      <c r="BL3" s="11" t="s">
        <v>84</v>
      </c>
      <c r="BM3" s="29" t="s">
        <v>19</v>
      </c>
      <c r="BN3" s="28" t="s">
        <v>18</v>
      </c>
      <c r="BO3" s="11" t="s">
        <v>84</v>
      </c>
      <c r="BP3" s="29" t="s">
        <v>19</v>
      </c>
      <c r="BQ3" s="28" t="s">
        <v>18</v>
      </c>
      <c r="BR3" s="11" t="s">
        <v>84</v>
      </c>
      <c r="BS3" s="29" t="s">
        <v>19</v>
      </c>
      <c r="BT3" s="28" t="s">
        <v>18</v>
      </c>
      <c r="BU3" s="11" t="s">
        <v>84</v>
      </c>
      <c r="BV3" s="29" t="s">
        <v>19</v>
      </c>
      <c r="BW3" s="28" t="s">
        <v>18</v>
      </c>
      <c r="BX3" s="11" t="s">
        <v>84</v>
      </c>
      <c r="BY3" s="29" t="s">
        <v>19</v>
      </c>
      <c r="BZ3" s="28" t="s">
        <v>18</v>
      </c>
      <c r="CA3" s="11" t="s">
        <v>84</v>
      </c>
      <c r="CB3" s="29" t="s">
        <v>19</v>
      </c>
      <c r="CC3" s="28" t="s">
        <v>18</v>
      </c>
      <c r="CD3" s="11" t="s">
        <v>84</v>
      </c>
      <c r="CE3" s="29" t="s">
        <v>19</v>
      </c>
      <c r="CF3" s="28" t="s">
        <v>18</v>
      </c>
      <c r="CG3" s="11" t="s">
        <v>84</v>
      </c>
      <c r="CH3" s="29" t="s">
        <v>19</v>
      </c>
      <c r="CI3" s="28" t="s">
        <v>18</v>
      </c>
      <c r="CJ3" s="11" t="s">
        <v>84</v>
      </c>
      <c r="CK3" s="29" t="s">
        <v>19</v>
      </c>
      <c r="CL3" s="28" t="s">
        <v>18</v>
      </c>
      <c r="CM3" s="11" t="s">
        <v>84</v>
      </c>
      <c r="CN3" s="29" t="s">
        <v>19</v>
      </c>
      <c r="CO3" s="28" t="s">
        <v>18</v>
      </c>
      <c r="CP3" s="11" t="s">
        <v>84</v>
      </c>
      <c r="CQ3" s="29" t="s">
        <v>19</v>
      </c>
      <c r="CR3" s="28" t="s">
        <v>18</v>
      </c>
      <c r="CS3" s="11" t="s">
        <v>84</v>
      </c>
      <c r="CT3" s="29" t="s">
        <v>19</v>
      </c>
      <c r="CU3" s="28" t="s">
        <v>18</v>
      </c>
      <c r="CV3" s="11" t="s">
        <v>84</v>
      </c>
      <c r="CW3" s="29" t="s">
        <v>19</v>
      </c>
      <c r="CX3" s="28" t="s">
        <v>18</v>
      </c>
      <c r="CY3" s="11" t="s">
        <v>84</v>
      </c>
      <c r="CZ3" s="29" t="s">
        <v>19</v>
      </c>
      <c r="DA3" s="28" t="s">
        <v>18</v>
      </c>
      <c r="DB3" s="11" t="s">
        <v>84</v>
      </c>
      <c r="DC3" s="29" t="s">
        <v>19</v>
      </c>
    </row>
    <row r="4" spans="1:107" s="7" customFormat="1" ht="22.5" x14ac:dyDescent="0.25">
      <c r="A4" s="12" t="s">
        <v>20</v>
      </c>
      <c r="B4" s="13" t="s">
        <v>16</v>
      </c>
      <c r="C4" s="12" t="s">
        <v>28</v>
      </c>
      <c r="D4" s="12" t="s">
        <v>28</v>
      </c>
      <c r="E4" s="24">
        <f>SUM(E5:E6)</f>
        <v>10</v>
      </c>
      <c r="F4" s="30" t="s">
        <v>28</v>
      </c>
      <c r="G4" s="12">
        <f>SUM(G5:G6)</f>
        <v>3</v>
      </c>
      <c r="H4" s="31">
        <f>G4/$E$4</f>
        <v>0.3</v>
      </c>
      <c r="I4" s="30" t="s">
        <v>28</v>
      </c>
      <c r="J4" s="12">
        <f t="shared" ref="J4" si="0">SUM(J5:J6)</f>
        <v>5</v>
      </c>
      <c r="K4" s="31">
        <f t="shared" ref="K4" si="1">J4/$E$4</f>
        <v>0.5</v>
      </c>
      <c r="L4" s="30" t="s">
        <v>28</v>
      </c>
      <c r="M4" s="12">
        <f t="shared" ref="M4" si="2">SUM(M5:M6)</f>
        <v>5</v>
      </c>
      <c r="N4" s="31">
        <f t="shared" ref="N4" si="3">M4/$E$4</f>
        <v>0.5</v>
      </c>
      <c r="O4" s="30" t="s">
        <v>28</v>
      </c>
      <c r="P4" s="12">
        <f t="shared" ref="P4" si="4">SUM(P5:P6)</f>
        <v>2</v>
      </c>
      <c r="Q4" s="31">
        <f t="shared" ref="Q4" si="5">P4/$E$4</f>
        <v>0.2</v>
      </c>
      <c r="R4" s="30" t="s">
        <v>28</v>
      </c>
      <c r="S4" s="12">
        <f t="shared" ref="S4" si="6">SUM(S5:S6)</f>
        <v>4</v>
      </c>
      <c r="T4" s="31">
        <f t="shared" ref="T4" si="7">S4/$E$4</f>
        <v>0.4</v>
      </c>
      <c r="U4" s="30" t="s">
        <v>28</v>
      </c>
      <c r="V4" s="12">
        <f t="shared" ref="V4" si="8">SUM(V5:V6)</f>
        <v>5</v>
      </c>
      <c r="W4" s="31">
        <f t="shared" ref="W4" si="9">V4/$E$4</f>
        <v>0.5</v>
      </c>
      <c r="X4" s="30" t="s">
        <v>28</v>
      </c>
      <c r="Y4" s="12">
        <f t="shared" ref="Y4" si="10">SUM(Y5:Y6)</f>
        <v>4</v>
      </c>
      <c r="Z4" s="31">
        <f t="shared" ref="Z4" si="11">Y4/$E$4</f>
        <v>0.4</v>
      </c>
      <c r="AA4" s="30" t="s">
        <v>28</v>
      </c>
      <c r="AB4" s="12">
        <f t="shared" ref="AB4" si="12">SUM(AB5:AB6)</f>
        <v>1</v>
      </c>
      <c r="AC4" s="31">
        <f t="shared" ref="AC4" si="13">AB4/$E$4</f>
        <v>0.1</v>
      </c>
      <c r="AD4" s="30" t="s">
        <v>28</v>
      </c>
      <c r="AE4" s="12">
        <f t="shared" ref="AE4" si="14">SUM(AE5:AE6)</f>
        <v>4</v>
      </c>
      <c r="AF4" s="31">
        <f t="shared" ref="AF4" si="15">AE4/$E$4</f>
        <v>0.4</v>
      </c>
      <c r="AG4" s="30" t="s">
        <v>28</v>
      </c>
      <c r="AH4" s="12">
        <f t="shared" ref="AH4" si="16">SUM(AH5:AH6)</f>
        <v>3</v>
      </c>
      <c r="AI4" s="31">
        <f t="shared" ref="AI4" si="17">AH4/$E$4</f>
        <v>0.3</v>
      </c>
      <c r="AJ4" s="30" t="s">
        <v>28</v>
      </c>
      <c r="AK4" s="12">
        <f t="shared" ref="AK4" si="18">SUM(AK5:AK6)</f>
        <v>5</v>
      </c>
      <c r="AL4" s="31">
        <f t="shared" ref="AL4" si="19">AK4/$E$4</f>
        <v>0.5</v>
      </c>
      <c r="AM4" s="30" t="s">
        <v>28</v>
      </c>
      <c r="AN4" s="12">
        <f t="shared" ref="AN4" si="20">SUM(AN5:AN6)</f>
        <v>5</v>
      </c>
      <c r="AO4" s="31">
        <f t="shared" ref="AO4" si="21">AN4/$E$4</f>
        <v>0.5</v>
      </c>
      <c r="AP4" s="30" t="s">
        <v>28</v>
      </c>
      <c r="AQ4" s="12">
        <f t="shared" ref="AQ4" si="22">SUM(AQ5:AQ6)</f>
        <v>6</v>
      </c>
      <c r="AR4" s="31">
        <f t="shared" ref="AR4" si="23">AQ4/$E$4</f>
        <v>0.6</v>
      </c>
      <c r="AS4" s="30" t="s">
        <v>28</v>
      </c>
      <c r="AT4" s="12">
        <f t="shared" ref="AT4" si="24">SUM(AT5:AT6)</f>
        <v>5</v>
      </c>
      <c r="AU4" s="31">
        <f t="shared" ref="AU4" si="25">AT4/$E$4</f>
        <v>0.5</v>
      </c>
      <c r="AV4" s="30" t="s">
        <v>28</v>
      </c>
      <c r="AW4" s="12">
        <f t="shared" ref="AW4" si="26">SUM(AW5:AW6)</f>
        <v>1</v>
      </c>
      <c r="AX4" s="31">
        <f t="shared" ref="AX4" si="27">AW4/$E$4</f>
        <v>0.1</v>
      </c>
      <c r="AY4" s="30" t="s">
        <v>28</v>
      </c>
      <c r="AZ4" s="12">
        <f t="shared" ref="AZ4" si="28">SUM(AZ5:AZ6)</f>
        <v>5</v>
      </c>
      <c r="BA4" s="31">
        <f t="shared" ref="BA4" si="29">AZ4/$E$4</f>
        <v>0.5</v>
      </c>
      <c r="BB4" s="30" t="s">
        <v>28</v>
      </c>
      <c r="BC4" s="12">
        <f t="shared" ref="BC4" si="30">SUM(BC5:BC6)</f>
        <v>2</v>
      </c>
      <c r="BD4" s="31">
        <f t="shared" ref="BD4" si="31">BC4/$E$4</f>
        <v>0.2</v>
      </c>
      <c r="BE4" s="30" t="s">
        <v>28</v>
      </c>
      <c r="BF4" s="12">
        <f t="shared" ref="BF4" si="32">SUM(BF5:BF6)</f>
        <v>1</v>
      </c>
      <c r="BG4" s="31">
        <f t="shared" ref="BG4" si="33">BF4/$E$4</f>
        <v>0.1</v>
      </c>
      <c r="BH4" s="30" t="s">
        <v>28</v>
      </c>
      <c r="BI4" s="12">
        <f t="shared" ref="BI4" si="34">SUM(BI5:BI6)</f>
        <v>5</v>
      </c>
      <c r="BJ4" s="31">
        <f t="shared" ref="BJ4" si="35">BI4/$E$4</f>
        <v>0.5</v>
      </c>
      <c r="BK4" s="30" t="s">
        <v>28</v>
      </c>
      <c r="BL4" s="12">
        <f t="shared" ref="BL4" si="36">SUM(BL5:BL6)</f>
        <v>5</v>
      </c>
      <c r="BM4" s="31">
        <f t="shared" ref="BM4" si="37">BL4/$E$4</f>
        <v>0.5</v>
      </c>
      <c r="BN4" s="30" t="s">
        <v>28</v>
      </c>
      <c r="BO4" s="12">
        <f t="shared" ref="BO4" si="38">SUM(BO5:BO6)</f>
        <v>3</v>
      </c>
      <c r="BP4" s="31">
        <f t="shared" ref="BP4" si="39">BO4/$E$4</f>
        <v>0.3</v>
      </c>
      <c r="BQ4" s="30" t="s">
        <v>28</v>
      </c>
      <c r="BR4" s="12">
        <f t="shared" ref="BR4" si="40">SUM(BR5:BR6)</f>
        <v>7</v>
      </c>
      <c r="BS4" s="31">
        <f t="shared" ref="BS4" si="41">BR4/$E$4</f>
        <v>0.7</v>
      </c>
      <c r="BT4" s="30" t="s">
        <v>28</v>
      </c>
      <c r="BU4" s="12">
        <f t="shared" ref="BU4" si="42">SUM(BU5:BU6)</f>
        <v>2</v>
      </c>
      <c r="BV4" s="31">
        <f t="shared" ref="BV4" si="43">BU4/$E$4</f>
        <v>0.2</v>
      </c>
      <c r="BW4" s="30" t="s">
        <v>28</v>
      </c>
      <c r="BX4" s="12">
        <f t="shared" ref="BX4" si="44">SUM(BX5:BX6)</f>
        <v>4</v>
      </c>
      <c r="BY4" s="31">
        <f t="shared" ref="BY4" si="45">BX4/$E$4</f>
        <v>0.4</v>
      </c>
      <c r="BZ4" s="30" t="s">
        <v>28</v>
      </c>
      <c r="CA4" s="12">
        <f t="shared" ref="CA4" si="46">SUM(CA5:CA6)</f>
        <v>5</v>
      </c>
      <c r="CB4" s="31">
        <f t="shared" ref="CB4" si="47">CA4/$E$4</f>
        <v>0.5</v>
      </c>
      <c r="CC4" s="30" t="s">
        <v>28</v>
      </c>
      <c r="CD4" s="12">
        <f t="shared" ref="CD4" si="48">SUM(CD5:CD6)</f>
        <v>2</v>
      </c>
      <c r="CE4" s="31">
        <f t="shared" ref="CE4" si="49">CD4/$E$4</f>
        <v>0.2</v>
      </c>
      <c r="CF4" s="30" t="s">
        <v>28</v>
      </c>
      <c r="CG4" s="12">
        <f t="shared" ref="CG4" si="50">SUM(CG5:CG6)</f>
        <v>1</v>
      </c>
      <c r="CH4" s="31">
        <f t="shared" ref="CH4" si="51">CG4/$E$4</f>
        <v>0.1</v>
      </c>
      <c r="CI4" s="30" t="s">
        <v>28</v>
      </c>
      <c r="CJ4" s="12">
        <f t="shared" ref="CJ4" si="52">SUM(CJ5:CJ6)</f>
        <v>5</v>
      </c>
      <c r="CK4" s="31">
        <f t="shared" ref="CK4" si="53">CJ4/$E$4</f>
        <v>0.5</v>
      </c>
      <c r="CL4" s="30" t="s">
        <v>28</v>
      </c>
      <c r="CM4" s="12">
        <f t="shared" ref="CM4" si="54">SUM(CM5:CM6)</f>
        <v>6</v>
      </c>
      <c r="CN4" s="31">
        <f t="shared" ref="CN4" si="55">CM4/$E$4</f>
        <v>0.6</v>
      </c>
      <c r="CO4" s="30" t="s">
        <v>28</v>
      </c>
      <c r="CP4" s="12">
        <f t="shared" ref="CP4" si="56">SUM(CP5:CP6)</f>
        <v>7</v>
      </c>
      <c r="CQ4" s="31">
        <f t="shared" ref="CQ4" si="57">CP4/$E$4</f>
        <v>0.7</v>
      </c>
      <c r="CR4" s="30" t="s">
        <v>28</v>
      </c>
      <c r="CS4" s="12">
        <f t="shared" ref="CS4" si="58">SUM(CS5:CS6)</f>
        <v>7</v>
      </c>
      <c r="CT4" s="31">
        <f t="shared" ref="CT4" si="59">CS4/$E$4</f>
        <v>0.7</v>
      </c>
      <c r="CU4" s="30" t="s">
        <v>28</v>
      </c>
      <c r="CV4" s="12">
        <f t="shared" ref="CV4" si="60">SUM(CV5:CV6)</f>
        <v>6</v>
      </c>
      <c r="CW4" s="31">
        <f t="shared" ref="CW4" si="61">CV4/$E$4</f>
        <v>0.6</v>
      </c>
      <c r="CX4" s="30" t="s">
        <v>28</v>
      </c>
      <c r="CY4" s="12">
        <f t="shared" ref="CY4" si="62">SUM(CY5:CY6)</f>
        <v>7</v>
      </c>
      <c r="CZ4" s="31">
        <f t="shared" ref="CZ4" si="63">CY4/$E$4</f>
        <v>0.7</v>
      </c>
      <c r="DA4" s="30" t="s">
        <v>28</v>
      </c>
      <c r="DB4" s="12">
        <f t="shared" ref="DB4" si="64">SUM(DB5:DB6)</f>
        <v>7</v>
      </c>
      <c r="DC4" s="31">
        <f t="shared" ref="DC4" si="65">DB4/$E$4</f>
        <v>0.7</v>
      </c>
    </row>
    <row r="5" spans="1:107" s="7" customFormat="1" ht="81" customHeight="1" x14ac:dyDescent="0.25">
      <c r="A5" s="14" t="s">
        <v>21</v>
      </c>
      <c r="B5" s="15" t="s">
        <v>23</v>
      </c>
      <c r="C5" s="14" t="s">
        <v>22</v>
      </c>
      <c r="D5" s="15" t="s">
        <v>25</v>
      </c>
      <c r="E5" s="25">
        <v>5</v>
      </c>
      <c r="F5" s="32">
        <v>6</v>
      </c>
      <c r="G5" s="14">
        <f>IF(F5=0,0,IF(F5&lt;=2,1,IF(F5&lt;=5,2,IF(F5&lt;=7,3,IF(F5&lt;=9,4,5)))))</f>
        <v>3</v>
      </c>
      <c r="H5" s="33">
        <f>G5/$E$5</f>
        <v>0.6</v>
      </c>
      <c r="I5" s="32">
        <v>8</v>
      </c>
      <c r="J5" s="14">
        <f t="shared" ref="J5" si="66">IF(I5=0,0,IF(I5&lt;=2,1,IF(I5&lt;=5,2,IF(I5&lt;=7,3,IF(I5&lt;=9,4,5)))))</f>
        <v>4</v>
      </c>
      <c r="K5" s="33">
        <f t="shared" ref="K5" si="67">J5/$E$5</f>
        <v>0.8</v>
      </c>
      <c r="L5" s="32">
        <v>13</v>
      </c>
      <c r="M5" s="14">
        <f t="shared" ref="M5" si="68">IF(L5=0,0,IF(L5&lt;=2,1,IF(L5&lt;=5,2,IF(L5&lt;=7,3,IF(L5&lt;=9,4,5)))))</f>
        <v>5</v>
      </c>
      <c r="N5" s="33">
        <f t="shared" ref="N5" si="69">M5/$E$5</f>
        <v>1</v>
      </c>
      <c r="O5" s="32">
        <v>3</v>
      </c>
      <c r="P5" s="14">
        <f t="shared" ref="P5" si="70">IF(O5=0,0,IF(O5&lt;=2,1,IF(O5&lt;=5,2,IF(O5&lt;=7,3,IF(O5&lt;=9,4,5)))))</f>
        <v>2</v>
      </c>
      <c r="Q5" s="33">
        <f t="shared" ref="Q5" si="71">P5/$E$5</f>
        <v>0.4</v>
      </c>
      <c r="R5" s="32">
        <v>9</v>
      </c>
      <c r="S5" s="14">
        <f t="shared" ref="S5" si="72">IF(R5=0,0,IF(R5&lt;=2,1,IF(R5&lt;=5,2,IF(R5&lt;=7,3,IF(R5&lt;=9,4,5)))))</f>
        <v>4</v>
      </c>
      <c r="T5" s="33">
        <f t="shared" ref="T5" si="73">S5/$E$5</f>
        <v>0.8</v>
      </c>
      <c r="U5" s="32">
        <v>10</v>
      </c>
      <c r="V5" s="14">
        <f t="shared" ref="V5" si="74">IF(U5=0,0,IF(U5&lt;=2,1,IF(U5&lt;=5,2,IF(U5&lt;=7,3,IF(U5&lt;=9,4,5)))))</f>
        <v>5</v>
      </c>
      <c r="W5" s="33">
        <f t="shared" ref="W5" si="75">V5/$E$5</f>
        <v>1</v>
      </c>
      <c r="X5" s="32">
        <v>9</v>
      </c>
      <c r="Y5" s="14">
        <f t="shared" ref="Y5" si="76">IF(X5=0,0,IF(X5&lt;=2,1,IF(X5&lt;=5,2,IF(X5&lt;=7,3,IF(X5&lt;=9,4,5)))))</f>
        <v>4</v>
      </c>
      <c r="Z5" s="33">
        <f t="shared" ref="Z5" si="77">Y5/$E$5</f>
        <v>0.8</v>
      </c>
      <c r="AA5" s="32">
        <v>2</v>
      </c>
      <c r="AB5" s="14">
        <f t="shared" ref="AB5" si="78">IF(AA5=0,0,IF(AA5&lt;=2,1,IF(AA5&lt;=5,2,IF(AA5&lt;=7,3,IF(AA5&lt;=9,4,5)))))</f>
        <v>1</v>
      </c>
      <c r="AC5" s="33">
        <f t="shared" ref="AC5" si="79">AB5/$E$5</f>
        <v>0.2</v>
      </c>
      <c r="AD5" s="32">
        <v>9</v>
      </c>
      <c r="AE5" s="14">
        <f t="shared" ref="AE5" si="80">IF(AD5=0,0,IF(AD5&lt;=2,1,IF(AD5&lt;=5,2,IF(AD5&lt;=7,3,IF(AD5&lt;=9,4,5)))))</f>
        <v>4</v>
      </c>
      <c r="AF5" s="33">
        <f t="shared" ref="AF5" si="81">AE5/$E$5</f>
        <v>0.8</v>
      </c>
      <c r="AG5" s="32">
        <v>7</v>
      </c>
      <c r="AH5" s="14">
        <f t="shared" ref="AH5" si="82">IF(AG5=0,0,IF(AG5&lt;=2,1,IF(AG5&lt;=5,2,IF(AG5&lt;=7,3,IF(AG5&lt;=9,4,5)))))</f>
        <v>3</v>
      </c>
      <c r="AI5" s="33">
        <f t="shared" ref="AI5" si="83">AH5/$E$5</f>
        <v>0.6</v>
      </c>
      <c r="AJ5" s="32">
        <v>14</v>
      </c>
      <c r="AK5" s="14">
        <f t="shared" ref="AK5" si="84">IF(AJ5=0,0,IF(AJ5&lt;=2,1,IF(AJ5&lt;=5,2,IF(AJ5&lt;=7,3,IF(AJ5&lt;=9,4,5)))))</f>
        <v>5</v>
      </c>
      <c r="AL5" s="33">
        <f t="shared" ref="AL5" si="85">AK5/$E$5</f>
        <v>1</v>
      </c>
      <c r="AM5" s="32">
        <v>13</v>
      </c>
      <c r="AN5" s="14">
        <f t="shared" ref="AN5" si="86">IF(AM5=0,0,IF(AM5&lt;=2,1,IF(AM5&lt;=5,2,IF(AM5&lt;=7,3,IF(AM5&lt;=9,4,5)))))</f>
        <v>5</v>
      </c>
      <c r="AO5" s="33">
        <f t="shared" ref="AO5" si="87">AN5/$E$5</f>
        <v>1</v>
      </c>
      <c r="AP5" s="32">
        <v>10</v>
      </c>
      <c r="AQ5" s="14">
        <f t="shared" ref="AQ5" si="88">IF(AP5=0,0,IF(AP5&lt;=2,1,IF(AP5&lt;=5,2,IF(AP5&lt;=7,3,IF(AP5&lt;=9,4,5)))))</f>
        <v>5</v>
      </c>
      <c r="AR5" s="33">
        <f t="shared" ref="AR5" si="89">AQ5/$E$5</f>
        <v>1</v>
      </c>
      <c r="AS5" s="32">
        <v>11</v>
      </c>
      <c r="AT5" s="14">
        <f t="shared" ref="AT5" si="90">IF(AS5=0,0,IF(AS5&lt;=2,1,IF(AS5&lt;=5,2,IF(AS5&lt;=7,3,IF(AS5&lt;=9,4,5)))))</f>
        <v>5</v>
      </c>
      <c r="AU5" s="33">
        <f t="shared" ref="AU5" si="91">AT5/$E$5</f>
        <v>1</v>
      </c>
      <c r="AV5" s="32">
        <v>2</v>
      </c>
      <c r="AW5" s="14">
        <f t="shared" ref="AW5" si="92">IF(AV5=0,0,IF(AV5&lt;=2,1,IF(AV5&lt;=5,2,IF(AV5&lt;=7,3,IF(AV5&lt;=9,4,5)))))</f>
        <v>1</v>
      </c>
      <c r="AX5" s="33">
        <f t="shared" ref="AX5" si="93">AW5/$E$5</f>
        <v>0.2</v>
      </c>
      <c r="AY5" s="32">
        <v>10</v>
      </c>
      <c r="AZ5" s="14">
        <f t="shared" ref="AZ5" si="94">IF(AY5=0,0,IF(AY5&lt;=2,1,IF(AY5&lt;=5,2,IF(AY5&lt;=7,3,IF(AY5&lt;=9,4,5)))))</f>
        <v>5</v>
      </c>
      <c r="BA5" s="33">
        <f t="shared" ref="BA5" si="95">AZ5/$E$5</f>
        <v>1</v>
      </c>
      <c r="BB5" s="32">
        <v>4</v>
      </c>
      <c r="BC5" s="14">
        <f t="shared" ref="BC5" si="96">IF(BB5=0,0,IF(BB5&lt;=2,1,IF(BB5&lt;=5,2,IF(BB5&lt;=7,3,IF(BB5&lt;=9,4,5)))))</f>
        <v>2</v>
      </c>
      <c r="BD5" s="33">
        <f t="shared" ref="BD5" si="97">BC5/$E$5</f>
        <v>0.4</v>
      </c>
      <c r="BE5" s="32">
        <v>2</v>
      </c>
      <c r="BF5" s="14">
        <f t="shared" ref="BF5" si="98">IF(BE5=0,0,IF(BE5&lt;=2,1,IF(BE5&lt;=5,2,IF(BE5&lt;=7,3,IF(BE5&lt;=9,4,5)))))</f>
        <v>1</v>
      </c>
      <c r="BG5" s="33">
        <f t="shared" ref="BG5" si="99">BF5/$E$5</f>
        <v>0.2</v>
      </c>
      <c r="BH5" s="32">
        <v>10</v>
      </c>
      <c r="BI5" s="14">
        <f t="shared" ref="BI5" si="100">IF(BH5=0,0,IF(BH5&lt;=2,1,IF(BH5&lt;=5,2,IF(BH5&lt;=7,3,IF(BH5&lt;=9,4,5)))))</f>
        <v>5</v>
      </c>
      <c r="BJ5" s="33">
        <f t="shared" ref="BJ5" si="101">BI5/$E$5</f>
        <v>1</v>
      </c>
      <c r="BK5" s="32">
        <v>10</v>
      </c>
      <c r="BL5" s="14">
        <f t="shared" ref="BL5" si="102">IF(BK5=0,0,IF(BK5&lt;=2,1,IF(BK5&lt;=5,2,IF(BK5&lt;=7,3,IF(BK5&lt;=9,4,5)))))</f>
        <v>5</v>
      </c>
      <c r="BM5" s="33">
        <f t="shared" ref="BM5" si="103">BL5/$E$5</f>
        <v>1</v>
      </c>
      <c r="BN5" s="32">
        <v>7</v>
      </c>
      <c r="BO5" s="14">
        <f t="shared" ref="BO5" si="104">IF(BN5=0,0,IF(BN5&lt;=2,1,IF(BN5&lt;=5,2,IF(BN5&lt;=7,3,IF(BN5&lt;=9,4,5)))))</f>
        <v>3</v>
      </c>
      <c r="BP5" s="33">
        <f t="shared" ref="BP5" si="105">BO5/$E$5</f>
        <v>0.6</v>
      </c>
      <c r="BQ5" s="32">
        <v>11</v>
      </c>
      <c r="BR5" s="14">
        <f t="shared" ref="BR5" si="106">IF(BQ5=0,0,IF(BQ5&lt;=2,1,IF(BQ5&lt;=5,2,IF(BQ5&lt;=7,3,IF(BQ5&lt;=9,4,5)))))</f>
        <v>5</v>
      </c>
      <c r="BS5" s="33">
        <f t="shared" ref="BS5" si="107">BR5/$E$5</f>
        <v>1</v>
      </c>
      <c r="BT5" s="32">
        <v>5</v>
      </c>
      <c r="BU5" s="14">
        <f t="shared" ref="BU5" si="108">IF(BT5=0,0,IF(BT5&lt;=2,1,IF(BT5&lt;=5,2,IF(BT5&lt;=7,3,IF(BT5&lt;=9,4,5)))))</f>
        <v>2</v>
      </c>
      <c r="BV5" s="33">
        <f t="shared" ref="BV5" si="109">BU5/$E$5</f>
        <v>0.4</v>
      </c>
      <c r="BW5" s="32">
        <v>9</v>
      </c>
      <c r="BX5" s="14">
        <f t="shared" ref="BX5" si="110">IF(BW5=0,0,IF(BW5&lt;=2,1,IF(BW5&lt;=5,2,IF(BW5&lt;=7,3,IF(BW5&lt;=9,4,5)))))</f>
        <v>4</v>
      </c>
      <c r="BY5" s="33">
        <f t="shared" ref="BY5" si="111">BX5/$E$5</f>
        <v>0.8</v>
      </c>
      <c r="BZ5" s="32">
        <v>10</v>
      </c>
      <c r="CA5" s="14">
        <f t="shared" ref="CA5" si="112">IF(BZ5=0,0,IF(BZ5&lt;=2,1,IF(BZ5&lt;=5,2,IF(BZ5&lt;=7,3,IF(BZ5&lt;=9,4,5)))))</f>
        <v>5</v>
      </c>
      <c r="CB5" s="33">
        <f t="shared" ref="CB5" si="113">CA5/$E$5</f>
        <v>1</v>
      </c>
      <c r="CC5" s="32">
        <v>5</v>
      </c>
      <c r="CD5" s="14">
        <f t="shared" ref="CD5" si="114">IF(CC5=0,0,IF(CC5&lt;=2,1,IF(CC5&lt;=5,2,IF(CC5&lt;=7,3,IF(CC5&lt;=9,4,5)))))</f>
        <v>2</v>
      </c>
      <c r="CE5" s="33">
        <f t="shared" ref="CE5" si="115">CD5/$E$5</f>
        <v>0.4</v>
      </c>
      <c r="CF5" s="32">
        <v>1</v>
      </c>
      <c r="CG5" s="14">
        <f t="shared" ref="CG5" si="116">IF(CF5=0,0,IF(CF5&lt;=2,1,IF(CF5&lt;=5,2,IF(CF5&lt;=7,3,IF(CF5&lt;=9,4,5)))))</f>
        <v>1</v>
      </c>
      <c r="CH5" s="33">
        <f t="shared" ref="CH5" si="117">CG5/$E$5</f>
        <v>0.2</v>
      </c>
      <c r="CI5" s="32">
        <v>10</v>
      </c>
      <c r="CJ5" s="14">
        <f t="shared" ref="CJ5" si="118">IF(CI5=0,0,IF(CI5&lt;=2,1,IF(CI5&lt;=5,2,IF(CI5&lt;=7,3,IF(CI5&lt;=9,4,5)))))</f>
        <v>5</v>
      </c>
      <c r="CK5" s="33">
        <f t="shared" ref="CK5" si="119">CJ5/$E$5</f>
        <v>1</v>
      </c>
      <c r="CL5" s="32">
        <v>9</v>
      </c>
      <c r="CM5" s="14">
        <f t="shared" ref="CM5" si="120">IF(CL5=0,0,IF(CL5&lt;=2,1,IF(CL5&lt;=5,2,IF(CL5&lt;=7,3,IF(CL5&lt;=9,4,5)))))</f>
        <v>4</v>
      </c>
      <c r="CN5" s="33">
        <f t="shared" ref="CN5" si="121">CM5/$E$5</f>
        <v>0.8</v>
      </c>
      <c r="CO5" s="32">
        <v>10</v>
      </c>
      <c r="CP5" s="14">
        <f t="shared" ref="CP5" si="122">IF(CO5=0,0,IF(CO5&lt;=2,1,IF(CO5&lt;=5,2,IF(CO5&lt;=7,3,IF(CO5&lt;=9,4,5)))))</f>
        <v>5</v>
      </c>
      <c r="CQ5" s="33">
        <f t="shared" ref="CQ5" si="123">CP5/$E$5</f>
        <v>1</v>
      </c>
      <c r="CR5" s="32">
        <v>10</v>
      </c>
      <c r="CS5" s="14">
        <f t="shared" ref="CS5" si="124">IF(CR5=0,0,IF(CR5&lt;=2,1,IF(CR5&lt;=5,2,IF(CR5&lt;=7,3,IF(CR5&lt;=9,4,5)))))</f>
        <v>5</v>
      </c>
      <c r="CT5" s="33">
        <f t="shared" ref="CT5" si="125">CS5/$E$5</f>
        <v>1</v>
      </c>
      <c r="CU5" s="32">
        <v>2</v>
      </c>
      <c r="CV5" s="14">
        <f t="shared" ref="CV5" si="126">IF(CU5=0,0,IF(CU5&lt;=2,1,IF(CU5&lt;=5,2,IF(CU5&lt;=7,3,IF(CU5&lt;=9,4,5)))))</f>
        <v>1</v>
      </c>
      <c r="CW5" s="33">
        <f t="shared" ref="CW5" si="127">CV5/$E$5</f>
        <v>0.2</v>
      </c>
      <c r="CX5" s="32">
        <v>10</v>
      </c>
      <c r="CY5" s="14">
        <f t="shared" ref="CY5" si="128">IF(CX5=0,0,IF(CX5&lt;=2,1,IF(CX5&lt;=5,2,IF(CX5&lt;=7,3,IF(CX5&lt;=9,4,5)))))</f>
        <v>5</v>
      </c>
      <c r="CZ5" s="33">
        <f t="shared" ref="CZ5" si="129">CY5/$E$5</f>
        <v>1</v>
      </c>
      <c r="DA5" s="32">
        <v>10</v>
      </c>
      <c r="DB5" s="14">
        <f t="shared" ref="DB5" si="130">IF(DA5=0,0,IF(DA5&lt;=2,1,IF(DA5&lt;=5,2,IF(DA5&lt;=7,3,IF(DA5&lt;=9,4,5)))))</f>
        <v>5</v>
      </c>
      <c r="DC5" s="33">
        <f t="shared" ref="DC5" si="131">DB5/$E$5</f>
        <v>1</v>
      </c>
    </row>
    <row r="6" spans="1:107" ht="45" customHeight="1" x14ac:dyDescent="0.25">
      <c r="A6" s="14" t="s">
        <v>0</v>
      </c>
      <c r="B6" s="15" t="s">
        <v>13</v>
      </c>
      <c r="C6" s="14" t="s">
        <v>26</v>
      </c>
      <c r="D6" s="15" t="s">
        <v>31</v>
      </c>
      <c r="E6" s="25">
        <v>5</v>
      </c>
      <c r="F6" s="34">
        <v>0.04</v>
      </c>
      <c r="G6" s="14">
        <f>IF(F6&lt;=49%,0,IF(F6&lt;=59%,1,IF(F6&lt;=69%,2,IF(F6&lt;=79%,3,IF(F6&lt;=89%,4,IF(F6&lt;=100%,5,"Ошибка ввода"))))))</f>
        <v>0</v>
      </c>
      <c r="H6" s="33">
        <f>G6/$E$6</f>
        <v>0</v>
      </c>
      <c r="I6" s="34">
        <v>0.53</v>
      </c>
      <c r="J6" s="14">
        <f t="shared" ref="J6" si="132">IF(I6&lt;=49%,0,IF(I6&lt;=59%,1,IF(I6&lt;=69%,2,IF(I6&lt;=79%,3,IF(I6&lt;=89%,4,IF(I6&lt;=100%,5,"Ошибка ввода"))))))</f>
        <v>1</v>
      </c>
      <c r="K6" s="33">
        <f t="shared" ref="K6" si="133">J6/$E$6</f>
        <v>0.2</v>
      </c>
      <c r="L6" s="34">
        <v>0.47</v>
      </c>
      <c r="M6" s="14">
        <f t="shared" ref="M6" si="134">IF(L6&lt;=49%,0,IF(L6&lt;=59%,1,IF(L6&lt;=69%,2,IF(L6&lt;=79%,3,IF(L6&lt;=89%,4,IF(L6&lt;=100%,5,"Ошибка ввода"))))))</f>
        <v>0</v>
      </c>
      <c r="N6" s="33">
        <f t="shared" ref="N6" si="135">M6/$E$6</f>
        <v>0</v>
      </c>
      <c r="O6" s="34">
        <v>0.25</v>
      </c>
      <c r="P6" s="14">
        <f t="shared" ref="P6" si="136">IF(O6&lt;=49%,0,IF(O6&lt;=59%,1,IF(O6&lt;=69%,2,IF(O6&lt;=79%,3,IF(O6&lt;=89%,4,IF(O6&lt;=100%,5,"Ошибка ввода"))))))</f>
        <v>0</v>
      </c>
      <c r="Q6" s="33">
        <f t="shared" ref="Q6" si="137">P6/$E$6</f>
        <v>0</v>
      </c>
      <c r="R6" s="34">
        <v>0.26</v>
      </c>
      <c r="S6" s="14">
        <f t="shared" ref="S6" si="138">IF(R6&lt;=49%,0,IF(R6&lt;=59%,1,IF(R6&lt;=69%,2,IF(R6&lt;=79%,3,IF(R6&lt;=89%,4,IF(R6&lt;=100%,5,"Ошибка ввода"))))))</f>
        <v>0</v>
      </c>
      <c r="T6" s="33">
        <f t="shared" ref="T6" si="139">S6/$E$6</f>
        <v>0</v>
      </c>
      <c r="U6" s="34">
        <v>0.16</v>
      </c>
      <c r="V6" s="14">
        <f t="shared" ref="V6" si="140">IF(U6&lt;=49%,0,IF(U6&lt;=59%,1,IF(U6&lt;=69%,2,IF(U6&lt;=79%,3,IF(U6&lt;=89%,4,IF(U6&lt;=100%,5,"Ошибка ввода"))))))</f>
        <v>0</v>
      </c>
      <c r="W6" s="33">
        <f t="shared" ref="W6" si="141">V6/$E$6</f>
        <v>0</v>
      </c>
      <c r="X6" s="34">
        <v>0.25</v>
      </c>
      <c r="Y6" s="14">
        <f t="shared" ref="Y6" si="142">IF(X6&lt;=49%,0,IF(X6&lt;=59%,1,IF(X6&lt;=69%,2,IF(X6&lt;=79%,3,IF(X6&lt;=89%,4,IF(X6&lt;=100%,5,"Ошибка ввода"))))))</f>
        <v>0</v>
      </c>
      <c r="Z6" s="33">
        <f t="shared" ref="Z6" si="143">Y6/$E$6</f>
        <v>0</v>
      </c>
      <c r="AA6" s="34">
        <v>0.41</v>
      </c>
      <c r="AB6" s="14">
        <f t="shared" ref="AB6" si="144">IF(AA6&lt;=49%,0,IF(AA6&lt;=59%,1,IF(AA6&lt;=69%,2,IF(AA6&lt;=79%,3,IF(AA6&lt;=89%,4,IF(AA6&lt;=100%,5,"Ошибка ввода"))))))</f>
        <v>0</v>
      </c>
      <c r="AC6" s="33">
        <f t="shared" ref="AC6" si="145">AB6/$E$6</f>
        <v>0</v>
      </c>
      <c r="AD6" s="34">
        <v>0.22</v>
      </c>
      <c r="AE6" s="14">
        <f t="shared" ref="AE6" si="146">IF(AD6&lt;=49%,0,IF(AD6&lt;=59%,1,IF(AD6&lt;=69%,2,IF(AD6&lt;=79%,3,IF(AD6&lt;=89%,4,IF(AD6&lt;=100%,5,"Ошибка ввода"))))))</f>
        <v>0</v>
      </c>
      <c r="AF6" s="33">
        <f t="shared" ref="AF6" si="147">AE6/$E$6</f>
        <v>0</v>
      </c>
      <c r="AG6" s="34">
        <v>0.21</v>
      </c>
      <c r="AH6" s="14">
        <f t="shared" ref="AH6" si="148">IF(AG6&lt;=49%,0,IF(AG6&lt;=59%,1,IF(AG6&lt;=69%,2,IF(AG6&lt;=79%,3,IF(AG6&lt;=89%,4,IF(AG6&lt;=100%,5,"Ошибка ввода"))))))</f>
        <v>0</v>
      </c>
      <c r="AI6" s="33">
        <f t="shared" ref="AI6" si="149">AH6/$E$6</f>
        <v>0</v>
      </c>
      <c r="AJ6" s="34">
        <v>0.45</v>
      </c>
      <c r="AK6" s="14">
        <f t="shared" ref="AK6" si="150">IF(AJ6&lt;=49%,0,IF(AJ6&lt;=59%,1,IF(AJ6&lt;=69%,2,IF(AJ6&lt;=79%,3,IF(AJ6&lt;=89%,4,IF(AJ6&lt;=100%,5,"Ошибка ввода"))))))</f>
        <v>0</v>
      </c>
      <c r="AL6" s="33">
        <f t="shared" ref="AL6" si="151">AK6/$E$6</f>
        <v>0</v>
      </c>
      <c r="AM6" s="34">
        <v>0.41</v>
      </c>
      <c r="AN6" s="14">
        <f t="shared" ref="AN6" si="152">IF(AM6&lt;=49%,0,IF(AM6&lt;=59%,1,IF(AM6&lt;=69%,2,IF(AM6&lt;=79%,3,IF(AM6&lt;=89%,4,IF(AM6&lt;=100%,5,"Ошибка ввода"))))))</f>
        <v>0</v>
      </c>
      <c r="AO6" s="33">
        <f t="shared" ref="AO6" si="153">AN6/$E$6</f>
        <v>0</v>
      </c>
      <c r="AP6" s="34">
        <v>0.54</v>
      </c>
      <c r="AQ6" s="14">
        <f t="shared" ref="AQ6" si="154">IF(AP6&lt;=49%,0,IF(AP6&lt;=59%,1,IF(AP6&lt;=69%,2,IF(AP6&lt;=79%,3,IF(AP6&lt;=89%,4,IF(AP6&lt;=100%,5,"Ошибка ввода"))))))</f>
        <v>1</v>
      </c>
      <c r="AR6" s="33">
        <f t="shared" ref="AR6" si="155">AQ6/$E$6</f>
        <v>0.2</v>
      </c>
      <c r="AS6" s="34">
        <v>0.21</v>
      </c>
      <c r="AT6" s="14">
        <f t="shared" ref="AT6" si="156">IF(AS6&lt;=49%,0,IF(AS6&lt;=59%,1,IF(AS6&lt;=69%,2,IF(AS6&lt;=79%,3,IF(AS6&lt;=89%,4,IF(AS6&lt;=100%,5,"Ошибка ввода"))))))</f>
        <v>0</v>
      </c>
      <c r="AU6" s="33">
        <f t="shared" ref="AU6" si="157">AT6/$E$6</f>
        <v>0</v>
      </c>
      <c r="AV6" s="34">
        <v>0.2</v>
      </c>
      <c r="AW6" s="14">
        <f t="shared" ref="AW6" si="158">IF(AV6&lt;=49%,0,IF(AV6&lt;=59%,1,IF(AV6&lt;=69%,2,IF(AV6&lt;=79%,3,IF(AV6&lt;=89%,4,IF(AV6&lt;=100%,5,"Ошибка ввода"))))))</f>
        <v>0</v>
      </c>
      <c r="AX6" s="33">
        <f t="shared" ref="AX6" si="159">AW6/$E$6</f>
        <v>0</v>
      </c>
      <c r="AY6" s="34">
        <v>0.15</v>
      </c>
      <c r="AZ6" s="14">
        <f t="shared" ref="AZ6" si="160">IF(AY6&lt;=49%,0,IF(AY6&lt;=59%,1,IF(AY6&lt;=69%,2,IF(AY6&lt;=79%,3,IF(AY6&lt;=89%,4,IF(AY6&lt;=100%,5,"Ошибка ввода"))))))</f>
        <v>0</v>
      </c>
      <c r="BA6" s="33">
        <f t="shared" ref="BA6" si="161">AZ6/$E$6</f>
        <v>0</v>
      </c>
      <c r="BB6" s="34">
        <v>0.4</v>
      </c>
      <c r="BC6" s="14">
        <f t="shared" ref="BC6" si="162">IF(BB6&lt;=49%,0,IF(BB6&lt;=59%,1,IF(BB6&lt;=69%,2,IF(BB6&lt;=79%,3,IF(BB6&lt;=89%,4,IF(BB6&lt;=100%,5,"Ошибка ввода"))))))</f>
        <v>0</v>
      </c>
      <c r="BD6" s="33">
        <f t="shared" ref="BD6" si="163">BC6/$E$6</f>
        <v>0</v>
      </c>
      <c r="BE6" s="34">
        <v>0.46</v>
      </c>
      <c r="BF6" s="14">
        <f t="shared" ref="BF6" si="164">IF(BE6&lt;=49%,0,IF(BE6&lt;=59%,1,IF(BE6&lt;=69%,2,IF(BE6&lt;=79%,3,IF(BE6&lt;=89%,4,IF(BE6&lt;=100%,5,"Ошибка ввода"))))))</f>
        <v>0</v>
      </c>
      <c r="BG6" s="33">
        <f t="shared" ref="BG6" si="165">BF6/$E$6</f>
        <v>0</v>
      </c>
      <c r="BH6" s="34">
        <v>0.48</v>
      </c>
      <c r="BI6" s="14">
        <f t="shared" ref="BI6" si="166">IF(BH6&lt;=49%,0,IF(BH6&lt;=59%,1,IF(BH6&lt;=69%,2,IF(BH6&lt;=79%,3,IF(BH6&lt;=89%,4,IF(BH6&lt;=100%,5,"Ошибка ввода"))))))</f>
        <v>0</v>
      </c>
      <c r="BJ6" s="33">
        <f t="shared" ref="BJ6" si="167">BI6/$E$6</f>
        <v>0</v>
      </c>
      <c r="BK6" s="34">
        <v>0.23</v>
      </c>
      <c r="BL6" s="14">
        <f t="shared" ref="BL6" si="168">IF(BK6&lt;=49%,0,IF(BK6&lt;=59%,1,IF(BK6&lt;=69%,2,IF(BK6&lt;=79%,3,IF(BK6&lt;=89%,4,IF(BK6&lt;=100%,5,"Ошибка ввода"))))))</f>
        <v>0</v>
      </c>
      <c r="BM6" s="33">
        <f t="shared" ref="BM6" si="169">BL6/$E$6</f>
        <v>0</v>
      </c>
      <c r="BN6" s="34">
        <v>0.06</v>
      </c>
      <c r="BO6" s="14">
        <f t="shared" ref="BO6" si="170">IF(BN6&lt;=49%,0,IF(BN6&lt;=59%,1,IF(BN6&lt;=69%,2,IF(BN6&lt;=79%,3,IF(BN6&lt;=89%,4,IF(BN6&lt;=100%,5,"Ошибка ввода"))))))</f>
        <v>0</v>
      </c>
      <c r="BP6" s="33">
        <f t="shared" ref="BP6" si="171">BO6/$E$6</f>
        <v>0</v>
      </c>
      <c r="BQ6" s="34">
        <v>0.6</v>
      </c>
      <c r="BR6" s="14">
        <f t="shared" ref="BR6" si="172">IF(BQ6&lt;=49%,0,IF(BQ6&lt;=59%,1,IF(BQ6&lt;=69%,2,IF(BQ6&lt;=79%,3,IF(BQ6&lt;=89%,4,IF(BQ6&lt;=100%,5,"Ошибка ввода"))))))</f>
        <v>2</v>
      </c>
      <c r="BS6" s="33">
        <f t="shared" ref="BS6" si="173">BR6/$E$6</f>
        <v>0.4</v>
      </c>
      <c r="BT6" s="34">
        <v>0.25</v>
      </c>
      <c r="BU6" s="14">
        <f t="shared" ref="BU6" si="174">IF(BT6&lt;=49%,0,IF(BT6&lt;=59%,1,IF(BT6&lt;=69%,2,IF(BT6&lt;=79%,3,IF(BT6&lt;=89%,4,IF(BT6&lt;=100%,5,"Ошибка ввода"))))))</f>
        <v>0</v>
      </c>
      <c r="BV6" s="33">
        <f t="shared" ref="BV6" si="175">BU6/$E$6</f>
        <v>0</v>
      </c>
      <c r="BW6" s="34">
        <v>0.27</v>
      </c>
      <c r="BX6" s="14">
        <f t="shared" ref="BX6" si="176">IF(BW6&lt;=49%,0,IF(BW6&lt;=59%,1,IF(BW6&lt;=69%,2,IF(BW6&lt;=79%,3,IF(BW6&lt;=89%,4,IF(BW6&lt;=100%,5,"Ошибка ввода"))))))</f>
        <v>0</v>
      </c>
      <c r="BY6" s="33">
        <f t="shared" ref="BY6" si="177">BX6/$E$6</f>
        <v>0</v>
      </c>
      <c r="BZ6" s="34">
        <v>0.43</v>
      </c>
      <c r="CA6" s="14">
        <f t="shared" ref="CA6" si="178">IF(BZ6&lt;=49%,0,IF(BZ6&lt;=59%,1,IF(BZ6&lt;=69%,2,IF(BZ6&lt;=79%,3,IF(BZ6&lt;=89%,4,IF(BZ6&lt;=100%,5,"Ошибка ввода"))))))</f>
        <v>0</v>
      </c>
      <c r="CB6" s="33">
        <f t="shared" ref="CB6" si="179">CA6/$E$6</f>
        <v>0</v>
      </c>
      <c r="CC6" s="34">
        <v>0.24</v>
      </c>
      <c r="CD6" s="14">
        <f t="shared" ref="CD6" si="180">IF(CC6&lt;=49%,0,IF(CC6&lt;=59%,1,IF(CC6&lt;=69%,2,IF(CC6&lt;=79%,3,IF(CC6&lt;=89%,4,IF(CC6&lt;=100%,5,"Ошибка ввода"))))))</f>
        <v>0</v>
      </c>
      <c r="CE6" s="33">
        <f t="shared" ref="CE6" si="181">CD6/$E$6</f>
        <v>0</v>
      </c>
      <c r="CF6" s="34">
        <v>0.3</v>
      </c>
      <c r="CG6" s="14">
        <f t="shared" ref="CG6" si="182">IF(CF6&lt;=49%,0,IF(CF6&lt;=59%,1,IF(CF6&lt;=69%,2,IF(CF6&lt;=79%,3,IF(CF6&lt;=89%,4,IF(CF6&lt;=100%,5,"Ошибка ввода"))))))</f>
        <v>0</v>
      </c>
      <c r="CH6" s="33">
        <f t="shared" ref="CH6" si="183">CG6/$E$6</f>
        <v>0</v>
      </c>
      <c r="CI6" s="34">
        <v>0.46</v>
      </c>
      <c r="CJ6" s="14">
        <f t="shared" ref="CJ6" si="184">IF(CI6&lt;=49%,0,IF(CI6&lt;=59%,1,IF(CI6&lt;=69%,2,IF(CI6&lt;=79%,3,IF(CI6&lt;=89%,4,IF(CI6&lt;=100%,5,"Ошибка ввода"))))))</f>
        <v>0</v>
      </c>
      <c r="CK6" s="33">
        <f t="shared" ref="CK6" si="185">CJ6/$E$6</f>
        <v>0</v>
      </c>
      <c r="CL6" s="34">
        <v>0.63</v>
      </c>
      <c r="CM6" s="14">
        <f t="shared" ref="CM6" si="186">IF(CL6&lt;=49%,0,IF(CL6&lt;=59%,1,IF(CL6&lt;=69%,2,IF(CL6&lt;=79%,3,IF(CL6&lt;=89%,4,IF(CL6&lt;=100%,5,"Ошибка ввода"))))))</f>
        <v>2</v>
      </c>
      <c r="CN6" s="33">
        <f t="shared" ref="CN6" si="187">CM6/$E$6</f>
        <v>0.4</v>
      </c>
      <c r="CO6" s="34">
        <v>0.67</v>
      </c>
      <c r="CP6" s="14">
        <f t="shared" ref="CP6" si="188">IF(CO6&lt;=49%,0,IF(CO6&lt;=59%,1,IF(CO6&lt;=69%,2,IF(CO6&lt;=79%,3,IF(CO6&lt;=89%,4,IF(CO6&lt;=100%,5,"Ошибка ввода"))))))</f>
        <v>2</v>
      </c>
      <c r="CQ6" s="33">
        <f t="shared" ref="CQ6" si="189">CP6/$E$6</f>
        <v>0.4</v>
      </c>
      <c r="CR6" s="34">
        <v>0.69</v>
      </c>
      <c r="CS6" s="14">
        <f t="shared" ref="CS6" si="190">IF(CR6&lt;=49%,0,IF(CR6&lt;=59%,1,IF(CR6&lt;=69%,2,IF(CR6&lt;=79%,3,IF(CR6&lt;=89%,4,IF(CR6&lt;=100%,5,"Ошибка ввода"))))))</f>
        <v>2</v>
      </c>
      <c r="CT6" s="33">
        <f t="shared" ref="CT6" si="191">CS6/$E$6</f>
        <v>0.4</v>
      </c>
      <c r="CU6" s="34">
        <v>0.97</v>
      </c>
      <c r="CV6" s="14">
        <f t="shared" ref="CV6" si="192">IF(CU6&lt;=49%,0,IF(CU6&lt;=59%,1,IF(CU6&lt;=69%,2,IF(CU6&lt;=79%,3,IF(CU6&lt;=89%,4,IF(CU6&lt;=100%,5,"Ошибка ввода"))))))</f>
        <v>5</v>
      </c>
      <c r="CW6" s="33">
        <f t="shared" ref="CW6" si="193">CV6/$E$6</f>
        <v>1</v>
      </c>
      <c r="CX6" s="34">
        <v>0.66</v>
      </c>
      <c r="CY6" s="14">
        <f t="shared" ref="CY6" si="194">IF(CX6&lt;=49%,0,IF(CX6&lt;=59%,1,IF(CX6&lt;=69%,2,IF(CX6&lt;=79%,3,IF(CX6&lt;=89%,4,IF(CX6&lt;=100%,5,"Ошибка ввода"))))))</f>
        <v>2</v>
      </c>
      <c r="CZ6" s="33">
        <f t="shared" ref="CZ6" si="195">CY6/$E$6</f>
        <v>0.4</v>
      </c>
      <c r="DA6" s="34">
        <v>0.61</v>
      </c>
      <c r="DB6" s="14">
        <f t="shared" ref="DB6" si="196">IF(DA6&lt;=49%,0,IF(DA6&lt;=59%,1,IF(DA6&lt;=69%,2,IF(DA6&lt;=79%,3,IF(DA6&lt;=89%,4,IF(DA6&lt;=100%,5,"Ошибка ввода"))))))</f>
        <v>2</v>
      </c>
      <c r="DC6" s="33">
        <f t="shared" ref="DC6" si="197">DB6/$E$6</f>
        <v>0.4</v>
      </c>
    </row>
    <row r="7" spans="1:107" s="16" customFormat="1" ht="39.75" customHeight="1" x14ac:dyDescent="0.25">
      <c r="A7" s="12" t="s">
        <v>29</v>
      </c>
      <c r="B7" s="13" t="s">
        <v>30</v>
      </c>
      <c r="C7" s="12" t="s">
        <v>28</v>
      </c>
      <c r="D7" s="12" t="s">
        <v>28</v>
      </c>
      <c r="E7" s="24">
        <f>SUM(E8:E12)</f>
        <v>25</v>
      </c>
      <c r="F7" s="30" t="s">
        <v>28</v>
      </c>
      <c r="G7" s="12">
        <f>SUM(G8:G12)</f>
        <v>8</v>
      </c>
      <c r="H7" s="31">
        <f>G7/$E$7</f>
        <v>0.32</v>
      </c>
      <c r="I7" s="30" t="s">
        <v>28</v>
      </c>
      <c r="J7" s="12">
        <f t="shared" ref="J7" si="198">SUM(J8:J12)</f>
        <v>9</v>
      </c>
      <c r="K7" s="31">
        <f t="shared" ref="K7" si="199">J7/$E$7</f>
        <v>0.36</v>
      </c>
      <c r="L7" s="30" t="s">
        <v>28</v>
      </c>
      <c r="M7" s="12">
        <f t="shared" ref="M7" si="200">SUM(M8:M12)</f>
        <v>10</v>
      </c>
      <c r="N7" s="31">
        <f t="shared" ref="N7" si="201">M7/$E$7</f>
        <v>0.4</v>
      </c>
      <c r="O7" s="30" t="s">
        <v>28</v>
      </c>
      <c r="P7" s="12">
        <f t="shared" ref="P7" si="202">SUM(P8:P12)</f>
        <v>9</v>
      </c>
      <c r="Q7" s="31">
        <f t="shared" ref="Q7" si="203">P7/$E$7</f>
        <v>0.36</v>
      </c>
      <c r="R7" s="30" t="s">
        <v>28</v>
      </c>
      <c r="S7" s="12">
        <f t="shared" ref="S7" si="204">SUM(S8:S12)</f>
        <v>11</v>
      </c>
      <c r="T7" s="31">
        <f t="shared" ref="T7" si="205">S7/$E$7</f>
        <v>0.44</v>
      </c>
      <c r="U7" s="30" t="s">
        <v>28</v>
      </c>
      <c r="V7" s="12">
        <f t="shared" ref="V7" si="206">SUM(V8:V12)</f>
        <v>10</v>
      </c>
      <c r="W7" s="31">
        <f t="shared" ref="W7" si="207">V7/$E$7</f>
        <v>0.4</v>
      </c>
      <c r="X7" s="30" t="s">
        <v>28</v>
      </c>
      <c r="Y7" s="12">
        <f t="shared" ref="Y7" si="208">SUM(Y8:Y12)</f>
        <v>9</v>
      </c>
      <c r="Z7" s="31">
        <f t="shared" ref="Z7" si="209">Y7/$E$7</f>
        <v>0.36</v>
      </c>
      <c r="AA7" s="30" t="s">
        <v>28</v>
      </c>
      <c r="AB7" s="12">
        <f t="shared" ref="AB7" si="210">SUM(AB8:AB12)</f>
        <v>9</v>
      </c>
      <c r="AC7" s="31">
        <f t="shared" ref="AC7" si="211">AB7/$E$7</f>
        <v>0.36</v>
      </c>
      <c r="AD7" s="30" t="s">
        <v>28</v>
      </c>
      <c r="AE7" s="12">
        <f t="shared" ref="AE7" si="212">SUM(AE8:AE12)</f>
        <v>9</v>
      </c>
      <c r="AF7" s="31">
        <f t="shared" ref="AF7" si="213">AE7/$E$7</f>
        <v>0.36</v>
      </c>
      <c r="AG7" s="30" t="s">
        <v>28</v>
      </c>
      <c r="AH7" s="12">
        <f t="shared" ref="AH7" si="214">SUM(AH8:AH12)</f>
        <v>7</v>
      </c>
      <c r="AI7" s="31">
        <f t="shared" ref="AI7" si="215">AH7/$E$7</f>
        <v>0.28000000000000003</v>
      </c>
      <c r="AJ7" s="30" t="s">
        <v>28</v>
      </c>
      <c r="AK7" s="12">
        <f t="shared" ref="AK7" si="216">SUM(AK8:AK12)</f>
        <v>11</v>
      </c>
      <c r="AL7" s="31">
        <f t="shared" ref="AL7" si="217">AK7/$E$7</f>
        <v>0.44</v>
      </c>
      <c r="AM7" s="30" t="s">
        <v>28</v>
      </c>
      <c r="AN7" s="12">
        <f t="shared" ref="AN7" si="218">SUM(AN8:AN12)</f>
        <v>10</v>
      </c>
      <c r="AO7" s="31">
        <f t="shared" ref="AO7" si="219">AN7/$E$7</f>
        <v>0.4</v>
      </c>
      <c r="AP7" s="30" t="s">
        <v>28</v>
      </c>
      <c r="AQ7" s="12">
        <f t="shared" ref="AQ7" si="220">SUM(AQ8:AQ12)</f>
        <v>12</v>
      </c>
      <c r="AR7" s="31">
        <f t="shared" ref="AR7" si="221">AQ7/$E$7</f>
        <v>0.48</v>
      </c>
      <c r="AS7" s="30" t="s">
        <v>28</v>
      </c>
      <c r="AT7" s="12">
        <f t="shared" ref="AT7" si="222">SUM(AT8:AT12)</f>
        <v>9</v>
      </c>
      <c r="AU7" s="31">
        <f t="shared" ref="AU7" si="223">AT7/$E$7</f>
        <v>0.36</v>
      </c>
      <c r="AV7" s="30" t="s">
        <v>28</v>
      </c>
      <c r="AW7" s="12">
        <f t="shared" ref="AW7" si="224">SUM(AW8:AW12)</f>
        <v>9</v>
      </c>
      <c r="AX7" s="31">
        <f t="shared" ref="AX7" si="225">AW7/$E$7</f>
        <v>0.36</v>
      </c>
      <c r="AY7" s="30" t="s">
        <v>28</v>
      </c>
      <c r="AZ7" s="12">
        <f t="shared" ref="AZ7" si="226">SUM(AZ8:AZ12)</f>
        <v>11</v>
      </c>
      <c r="BA7" s="31">
        <f t="shared" ref="BA7" si="227">AZ7/$E$7</f>
        <v>0.44</v>
      </c>
      <c r="BB7" s="30" t="s">
        <v>28</v>
      </c>
      <c r="BC7" s="12">
        <f t="shared" ref="BC7" si="228">SUM(BC8:BC12)</f>
        <v>11</v>
      </c>
      <c r="BD7" s="31">
        <f t="shared" ref="BD7" si="229">BC7/$E$7</f>
        <v>0.44</v>
      </c>
      <c r="BE7" s="30" t="s">
        <v>28</v>
      </c>
      <c r="BF7" s="12">
        <f t="shared" ref="BF7" si="230">SUM(BF8:BF12)</f>
        <v>10</v>
      </c>
      <c r="BG7" s="31">
        <f t="shared" ref="BG7" si="231">BF7/$E$7</f>
        <v>0.4</v>
      </c>
      <c r="BH7" s="30" t="s">
        <v>28</v>
      </c>
      <c r="BI7" s="12">
        <f t="shared" ref="BI7" si="232">SUM(BI8:BI12)</f>
        <v>13</v>
      </c>
      <c r="BJ7" s="31">
        <f t="shared" ref="BJ7" si="233">BI7/$E$7</f>
        <v>0.52</v>
      </c>
      <c r="BK7" s="30" t="s">
        <v>28</v>
      </c>
      <c r="BL7" s="12">
        <f t="shared" ref="BL7" si="234">SUM(BL8:BL12)</f>
        <v>11</v>
      </c>
      <c r="BM7" s="31">
        <f t="shared" ref="BM7" si="235">BL7/$E$7</f>
        <v>0.44</v>
      </c>
      <c r="BN7" s="30" t="s">
        <v>28</v>
      </c>
      <c r="BO7" s="12">
        <f t="shared" ref="BO7" si="236">SUM(BO8:BO12)</f>
        <v>9</v>
      </c>
      <c r="BP7" s="31">
        <f t="shared" ref="BP7" si="237">BO7/$E$7</f>
        <v>0.36</v>
      </c>
      <c r="BQ7" s="30" t="s">
        <v>28</v>
      </c>
      <c r="BR7" s="12">
        <f t="shared" ref="BR7" si="238">SUM(BR8:BR12)</f>
        <v>12</v>
      </c>
      <c r="BS7" s="31">
        <f t="shared" ref="BS7" si="239">BR7/$E$7</f>
        <v>0.48</v>
      </c>
      <c r="BT7" s="30" t="s">
        <v>28</v>
      </c>
      <c r="BU7" s="12">
        <f t="shared" ref="BU7" si="240">SUM(BU8:BU12)</f>
        <v>10</v>
      </c>
      <c r="BV7" s="31">
        <f t="shared" ref="BV7" si="241">BU7/$E$7</f>
        <v>0.4</v>
      </c>
      <c r="BW7" s="30" t="s">
        <v>28</v>
      </c>
      <c r="BX7" s="12">
        <f t="shared" ref="BX7" si="242">SUM(BX8:BX12)</f>
        <v>11</v>
      </c>
      <c r="BY7" s="31">
        <f t="shared" ref="BY7" si="243">BX7/$E$7</f>
        <v>0.44</v>
      </c>
      <c r="BZ7" s="30" t="s">
        <v>28</v>
      </c>
      <c r="CA7" s="12">
        <f t="shared" ref="CA7" si="244">SUM(CA8:CA12)</f>
        <v>9</v>
      </c>
      <c r="CB7" s="31">
        <f t="shared" ref="CB7" si="245">CA7/$E$7</f>
        <v>0.36</v>
      </c>
      <c r="CC7" s="30" t="s">
        <v>28</v>
      </c>
      <c r="CD7" s="12">
        <f t="shared" ref="CD7" si="246">SUM(CD8:CD12)</f>
        <v>10</v>
      </c>
      <c r="CE7" s="31">
        <f t="shared" ref="CE7" si="247">CD7/$E$7</f>
        <v>0.4</v>
      </c>
      <c r="CF7" s="30" t="s">
        <v>28</v>
      </c>
      <c r="CG7" s="12">
        <f t="shared" ref="CG7" si="248">SUM(CG8:CG12)</f>
        <v>9</v>
      </c>
      <c r="CH7" s="31">
        <f t="shared" ref="CH7" si="249">CG7/$E$7</f>
        <v>0.36</v>
      </c>
      <c r="CI7" s="30" t="s">
        <v>28</v>
      </c>
      <c r="CJ7" s="12">
        <f t="shared" ref="CJ7" si="250">SUM(CJ8:CJ12)</f>
        <v>13</v>
      </c>
      <c r="CK7" s="31">
        <f t="shared" ref="CK7" si="251">CJ7/$E$7</f>
        <v>0.52</v>
      </c>
      <c r="CL7" s="30" t="s">
        <v>28</v>
      </c>
      <c r="CM7" s="12">
        <f t="shared" ref="CM7" si="252">SUM(CM8:CM12)</f>
        <v>11</v>
      </c>
      <c r="CN7" s="31">
        <f t="shared" ref="CN7" si="253">CM7/$E$7</f>
        <v>0.44</v>
      </c>
      <c r="CO7" s="30" t="s">
        <v>28</v>
      </c>
      <c r="CP7" s="12">
        <f t="shared" ref="CP7" si="254">SUM(CP8:CP12)</f>
        <v>14</v>
      </c>
      <c r="CQ7" s="31">
        <f t="shared" ref="CQ7" si="255">CP7/$E$7</f>
        <v>0.56000000000000005</v>
      </c>
      <c r="CR7" s="30" t="s">
        <v>28</v>
      </c>
      <c r="CS7" s="12">
        <f t="shared" ref="CS7" si="256">SUM(CS8:CS12)</f>
        <v>6</v>
      </c>
      <c r="CT7" s="31">
        <f t="shared" ref="CT7" si="257">CS7/$E$7</f>
        <v>0.24</v>
      </c>
      <c r="CU7" s="30" t="s">
        <v>28</v>
      </c>
      <c r="CV7" s="12">
        <f t="shared" ref="CV7" si="258">SUM(CV8:CV12)</f>
        <v>9</v>
      </c>
      <c r="CW7" s="31">
        <f t="shared" ref="CW7" si="259">CV7/$E$7</f>
        <v>0.36</v>
      </c>
      <c r="CX7" s="30" t="s">
        <v>28</v>
      </c>
      <c r="CY7" s="12">
        <f t="shared" ref="CY7" si="260">SUM(CY8:CY12)</f>
        <v>14</v>
      </c>
      <c r="CZ7" s="31">
        <f t="shared" ref="CZ7" si="261">CY7/$E$7</f>
        <v>0.56000000000000005</v>
      </c>
      <c r="DA7" s="30" t="s">
        <v>28</v>
      </c>
      <c r="DB7" s="12">
        <f t="shared" ref="DB7" si="262">SUM(DB8:DB12)</f>
        <v>12</v>
      </c>
      <c r="DC7" s="31">
        <f t="shared" ref="DC7" si="263">DB7/$E$7</f>
        <v>0.48</v>
      </c>
    </row>
    <row r="8" spans="1:107" ht="22.5" customHeight="1" x14ac:dyDescent="0.25">
      <c r="A8" s="14" t="s">
        <v>1</v>
      </c>
      <c r="B8" s="15" t="s">
        <v>62</v>
      </c>
      <c r="C8" s="14" t="s">
        <v>27</v>
      </c>
      <c r="D8" s="15" t="s">
        <v>77</v>
      </c>
      <c r="E8" s="25">
        <v>5</v>
      </c>
      <c r="F8" s="34">
        <v>1</v>
      </c>
      <c r="G8" s="14">
        <f>IF(F8&lt;=59%,0,IF(F8&lt;=69%,1,IF(F8&lt;=79%,2,IF(F8&lt;=89%,3,IF(F8&lt;=99%,4,IF(F8&lt;=100%,5,"Ошибка ввода"))))))</f>
        <v>5</v>
      </c>
      <c r="H8" s="33">
        <f>G8/$E$8</f>
        <v>1</v>
      </c>
      <c r="I8" s="34">
        <v>1</v>
      </c>
      <c r="J8" s="14">
        <f t="shared" ref="J8" si="264">IF(I8&lt;=59%,0,IF(I8&lt;=69%,1,IF(I8&lt;=79%,2,IF(I8&lt;=89%,3,IF(I8&lt;=99%,4,IF(I8&lt;=100%,5,"Ошибка ввода"))))))</f>
        <v>5</v>
      </c>
      <c r="K8" s="33">
        <f t="shared" ref="K8" si="265">J8/$E$8</f>
        <v>1</v>
      </c>
      <c r="L8" s="34">
        <v>1</v>
      </c>
      <c r="M8" s="14">
        <f t="shared" ref="M8" si="266">IF(L8&lt;=59%,0,IF(L8&lt;=69%,1,IF(L8&lt;=79%,2,IF(L8&lt;=89%,3,IF(L8&lt;=99%,4,IF(L8&lt;=100%,5,"Ошибка ввода"))))))</f>
        <v>5</v>
      </c>
      <c r="N8" s="33">
        <f t="shared" ref="N8" si="267">M8/$E$8</f>
        <v>1</v>
      </c>
      <c r="O8" s="34">
        <v>1</v>
      </c>
      <c r="P8" s="14">
        <f t="shared" ref="P8" si="268">IF(O8&lt;=59%,0,IF(O8&lt;=69%,1,IF(O8&lt;=79%,2,IF(O8&lt;=89%,3,IF(O8&lt;=99%,4,IF(O8&lt;=100%,5,"Ошибка ввода"))))))</f>
        <v>5</v>
      </c>
      <c r="Q8" s="33">
        <f t="shared" ref="Q8" si="269">P8/$E$8</f>
        <v>1</v>
      </c>
      <c r="R8" s="34">
        <v>1</v>
      </c>
      <c r="S8" s="14">
        <f t="shared" ref="S8" si="270">IF(R8&lt;=59%,0,IF(R8&lt;=69%,1,IF(R8&lt;=79%,2,IF(R8&lt;=89%,3,IF(R8&lt;=99%,4,IF(R8&lt;=100%,5,"Ошибка ввода"))))))</f>
        <v>5</v>
      </c>
      <c r="T8" s="33">
        <f t="shared" ref="T8" si="271">S8/$E$8</f>
        <v>1</v>
      </c>
      <c r="U8" s="34">
        <v>1</v>
      </c>
      <c r="V8" s="14">
        <f t="shared" ref="V8" si="272">IF(U8&lt;=59%,0,IF(U8&lt;=69%,1,IF(U8&lt;=79%,2,IF(U8&lt;=89%,3,IF(U8&lt;=99%,4,IF(U8&lt;=100%,5,"Ошибка ввода"))))))</f>
        <v>5</v>
      </c>
      <c r="W8" s="33">
        <f t="shared" ref="W8" si="273">V8/$E$8</f>
        <v>1</v>
      </c>
      <c r="X8" s="34">
        <v>0.98399999999999999</v>
      </c>
      <c r="Y8" s="14">
        <f t="shared" ref="Y8" si="274">IF(X8&lt;=59%,0,IF(X8&lt;=69%,1,IF(X8&lt;=79%,2,IF(X8&lt;=89%,3,IF(X8&lt;=99%,4,IF(X8&lt;=100%,5,"Ошибка ввода"))))))</f>
        <v>4</v>
      </c>
      <c r="Z8" s="33">
        <f t="shared" ref="Z8" si="275">Y8/$E$8</f>
        <v>0.8</v>
      </c>
      <c r="AA8" s="34">
        <v>1</v>
      </c>
      <c r="AB8" s="14">
        <f t="shared" ref="AB8" si="276">IF(AA8&lt;=59%,0,IF(AA8&lt;=69%,1,IF(AA8&lt;=79%,2,IF(AA8&lt;=89%,3,IF(AA8&lt;=99%,4,IF(AA8&lt;=100%,5,"Ошибка ввода"))))))</f>
        <v>5</v>
      </c>
      <c r="AC8" s="33">
        <f t="shared" ref="AC8" si="277">AB8/$E$8</f>
        <v>1</v>
      </c>
      <c r="AD8" s="34">
        <v>1</v>
      </c>
      <c r="AE8" s="14">
        <f t="shared" ref="AE8" si="278">IF(AD8&lt;=59%,0,IF(AD8&lt;=69%,1,IF(AD8&lt;=79%,2,IF(AD8&lt;=89%,3,IF(AD8&lt;=99%,4,IF(AD8&lt;=100%,5,"Ошибка ввода"))))))</f>
        <v>5</v>
      </c>
      <c r="AF8" s="33">
        <f t="shared" ref="AF8" si="279">AE8/$E$8</f>
        <v>1</v>
      </c>
      <c r="AG8" s="34">
        <v>0.98199999999999998</v>
      </c>
      <c r="AH8" s="14">
        <f t="shared" ref="AH8" si="280">IF(AG8&lt;=59%,0,IF(AG8&lt;=69%,1,IF(AG8&lt;=79%,2,IF(AG8&lt;=89%,3,IF(AG8&lt;=99%,4,IF(AG8&lt;=100%,5,"Ошибка ввода"))))))</f>
        <v>4</v>
      </c>
      <c r="AI8" s="33">
        <f t="shared" ref="AI8" si="281">AH8/$E$8</f>
        <v>0.8</v>
      </c>
      <c r="AJ8" s="34">
        <v>1</v>
      </c>
      <c r="AK8" s="14">
        <f t="shared" ref="AK8" si="282">IF(AJ8&lt;=59%,0,IF(AJ8&lt;=69%,1,IF(AJ8&lt;=79%,2,IF(AJ8&lt;=89%,3,IF(AJ8&lt;=99%,4,IF(AJ8&lt;=100%,5,"Ошибка ввода"))))))</f>
        <v>5</v>
      </c>
      <c r="AL8" s="33">
        <f t="shared" ref="AL8" si="283">AK8/$E$8</f>
        <v>1</v>
      </c>
      <c r="AM8" s="34">
        <v>1</v>
      </c>
      <c r="AN8" s="14">
        <f t="shared" ref="AN8" si="284">IF(AM8&lt;=59%,0,IF(AM8&lt;=69%,1,IF(AM8&lt;=79%,2,IF(AM8&lt;=89%,3,IF(AM8&lt;=99%,4,IF(AM8&lt;=100%,5,"Ошибка ввода"))))))</f>
        <v>5</v>
      </c>
      <c r="AO8" s="33">
        <f t="shared" ref="AO8" si="285">AN8/$E$8</f>
        <v>1</v>
      </c>
      <c r="AP8" s="34">
        <v>1</v>
      </c>
      <c r="AQ8" s="14">
        <f t="shared" ref="AQ8" si="286">IF(AP8&lt;=59%,0,IF(AP8&lt;=69%,1,IF(AP8&lt;=79%,2,IF(AP8&lt;=89%,3,IF(AP8&lt;=99%,4,IF(AP8&lt;=100%,5,"Ошибка ввода"))))))</f>
        <v>5</v>
      </c>
      <c r="AR8" s="33">
        <f t="shared" ref="AR8" si="287">AQ8/$E$8</f>
        <v>1</v>
      </c>
      <c r="AS8" s="34">
        <v>1</v>
      </c>
      <c r="AT8" s="14">
        <f t="shared" ref="AT8" si="288">IF(AS8&lt;=59%,0,IF(AS8&lt;=69%,1,IF(AS8&lt;=79%,2,IF(AS8&lt;=89%,3,IF(AS8&lt;=99%,4,IF(AS8&lt;=100%,5,"Ошибка ввода"))))))</f>
        <v>5</v>
      </c>
      <c r="AU8" s="33">
        <f t="shared" ref="AU8" si="289">AT8/$E$8</f>
        <v>1</v>
      </c>
      <c r="AV8" s="34">
        <v>1</v>
      </c>
      <c r="AW8" s="14">
        <f t="shared" ref="AW8" si="290">IF(AV8&lt;=59%,0,IF(AV8&lt;=69%,1,IF(AV8&lt;=79%,2,IF(AV8&lt;=89%,3,IF(AV8&lt;=99%,4,IF(AV8&lt;=100%,5,"Ошибка ввода"))))))</f>
        <v>5</v>
      </c>
      <c r="AX8" s="33">
        <f t="shared" ref="AX8" si="291">AW8/$E$8</f>
        <v>1</v>
      </c>
      <c r="AY8" s="34">
        <v>0.97799999999999998</v>
      </c>
      <c r="AZ8" s="14">
        <f t="shared" ref="AZ8" si="292">IF(AY8&lt;=59%,0,IF(AY8&lt;=69%,1,IF(AY8&lt;=79%,2,IF(AY8&lt;=89%,3,IF(AY8&lt;=99%,4,IF(AY8&lt;=100%,5,"Ошибка ввода"))))))</f>
        <v>4</v>
      </c>
      <c r="BA8" s="33">
        <f t="shared" ref="BA8" si="293">AZ8/$E$8</f>
        <v>0.8</v>
      </c>
      <c r="BB8" s="34">
        <v>1</v>
      </c>
      <c r="BC8" s="14">
        <f t="shared" ref="BC8" si="294">IF(BB8&lt;=59%,0,IF(BB8&lt;=69%,1,IF(BB8&lt;=79%,2,IF(BB8&lt;=89%,3,IF(BB8&lt;=99%,4,IF(BB8&lt;=100%,5,"Ошибка ввода"))))))</f>
        <v>5</v>
      </c>
      <c r="BD8" s="33">
        <f t="shared" ref="BD8" si="295">BC8/$E$8</f>
        <v>1</v>
      </c>
      <c r="BE8" s="34">
        <v>1</v>
      </c>
      <c r="BF8" s="14">
        <f t="shared" ref="BF8" si="296">IF(BE8&lt;=59%,0,IF(BE8&lt;=69%,1,IF(BE8&lt;=79%,2,IF(BE8&lt;=89%,3,IF(BE8&lt;=99%,4,IF(BE8&lt;=100%,5,"Ошибка ввода"))))))</f>
        <v>5</v>
      </c>
      <c r="BG8" s="33">
        <f t="shared" ref="BG8" si="297">BF8/$E$8</f>
        <v>1</v>
      </c>
      <c r="BH8" s="34">
        <v>1</v>
      </c>
      <c r="BI8" s="14">
        <f t="shared" ref="BI8" si="298">IF(BH8&lt;=59%,0,IF(BH8&lt;=69%,1,IF(BH8&lt;=79%,2,IF(BH8&lt;=89%,3,IF(BH8&lt;=99%,4,IF(BH8&lt;=100%,5,"Ошибка ввода"))))))</f>
        <v>5</v>
      </c>
      <c r="BJ8" s="33">
        <f t="shared" ref="BJ8" si="299">BI8/$E$8</f>
        <v>1</v>
      </c>
      <c r="BK8" s="34">
        <v>1</v>
      </c>
      <c r="BL8" s="14">
        <f t="shared" ref="BL8" si="300">IF(BK8&lt;=59%,0,IF(BK8&lt;=69%,1,IF(BK8&lt;=79%,2,IF(BK8&lt;=89%,3,IF(BK8&lt;=99%,4,IF(BK8&lt;=100%,5,"Ошибка ввода"))))))</f>
        <v>5</v>
      </c>
      <c r="BM8" s="33">
        <f t="shared" ref="BM8" si="301">BL8/$E$8</f>
        <v>1</v>
      </c>
      <c r="BN8" s="34">
        <v>1</v>
      </c>
      <c r="BO8" s="14">
        <f t="shared" ref="BO8" si="302">IF(BN8&lt;=59%,0,IF(BN8&lt;=69%,1,IF(BN8&lt;=79%,2,IF(BN8&lt;=89%,3,IF(BN8&lt;=99%,4,IF(BN8&lt;=100%,5,"Ошибка ввода"))))))</f>
        <v>5</v>
      </c>
      <c r="BP8" s="33">
        <f t="shared" ref="BP8" si="303">BO8/$E$8</f>
        <v>1</v>
      </c>
      <c r="BQ8" s="34">
        <v>1</v>
      </c>
      <c r="BR8" s="14">
        <f t="shared" ref="BR8" si="304">IF(BQ8&lt;=59%,0,IF(BQ8&lt;=69%,1,IF(BQ8&lt;=79%,2,IF(BQ8&lt;=89%,3,IF(BQ8&lt;=99%,4,IF(BQ8&lt;=100%,5,"Ошибка ввода"))))))</f>
        <v>5</v>
      </c>
      <c r="BS8" s="33">
        <f t="shared" ref="BS8" si="305">BR8/$E$8</f>
        <v>1</v>
      </c>
      <c r="BT8" s="34">
        <v>1</v>
      </c>
      <c r="BU8" s="14">
        <f t="shared" ref="BU8" si="306">IF(BT8&lt;=59%,0,IF(BT8&lt;=69%,1,IF(BT8&lt;=79%,2,IF(BT8&lt;=89%,3,IF(BT8&lt;=99%,4,IF(BT8&lt;=100%,5,"Ошибка ввода"))))))</f>
        <v>5</v>
      </c>
      <c r="BV8" s="33">
        <f t="shared" ref="BV8" si="307">BU8/$E$8</f>
        <v>1</v>
      </c>
      <c r="BW8" s="34">
        <v>1</v>
      </c>
      <c r="BX8" s="14">
        <f t="shared" ref="BX8" si="308">IF(BW8&lt;=59%,0,IF(BW8&lt;=69%,1,IF(BW8&lt;=79%,2,IF(BW8&lt;=89%,3,IF(BW8&lt;=99%,4,IF(BW8&lt;=100%,5,"Ошибка ввода"))))))</f>
        <v>5</v>
      </c>
      <c r="BY8" s="33">
        <f t="shared" ref="BY8" si="309">BX8/$E$8</f>
        <v>1</v>
      </c>
      <c r="BZ8" s="34">
        <v>1</v>
      </c>
      <c r="CA8" s="14">
        <f t="shared" ref="CA8" si="310">IF(BZ8&lt;=59%,0,IF(BZ8&lt;=69%,1,IF(BZ8&lt;=79%,2,IF(BZ8&lt;=89%,3,IF(BZ8&lt;=99%,4,IF(BZ8&lt;=100%,5,"Ошибка ввода"))))))</f>
        <v>5</v>
      </c>
      <c r="CB8" s="33">
        <f t="shared" ref="CB8" si="311">CA8/$E$8</f>
        <v>1</v>
      </c>
      <c r="CC8" s="34">
        <v>1</v>
      </c>
      <c r="CD8" s="14">
        <f t="shared" ref="CD8" si="312">IF(CC8&lt;=59%,0,IF(CC8&lt;=69%,1,IF(CC8&lt;=79%,2,IF(CC8&lt;=89%,3,IF(CC8&lt;=99%,4,IF(CC8&lt;=100%,5,"Ошибка ввода"))))))</f>
        <v>5</v>
      </c>
      <c r="CE8" s="33">
        <f t="shared" ref="CE8" si="313">CD8/$E$8</f>
        <v>1</v>
      </c>
      <c r="CF8" s="34">
        <v>1</v>
      </c>
      <c r="CG8" s="14">
        <f t="shared" ref="CG8" si="314">IF(CF8&lt;=59%,0,IF(CF8&lt;=69%,1,IF(CF8&lt;=79%,2,IF(CF8&lt;=89%,3,IF(CF8&lt;=99%,4,IF(CF8&lt;=100%,5,"Ошибка ввода"))))))</f>
        <v>5</v>
      </c>
      <c r="CH8" s="33">
        <f t="shared" ref="CH8" si="315">CG8/$E$8</f>
        <v>1</v>
      </c>
      <c r="CI8" s="34">
        <v>1</v>
      </c>
      <c r="CJ8" s="14">
        <f t="shared" ref="CJ8" si="316">IF(CI8&lt;=59%,0,IF(CI8&lt;=69%,1,IF(CI8&lt;=79%,2,IF(CI8&lt;=89%,3,IF(CI8&lt;=99%,4,IF(CI8&lt;=100%,5,"Ошибка ввода"))))))</f>
        <v>5</v>
      </c>
      <c r="CK8" s="33">
        <f t="shared" ref="CK8" si="317">CJ8/$E$8</f>
        <v>1</v>
      </c>
      <c r="CL8" s="34">
        <v>1</v>
      </c>
      <c r="CM8" s="14">
        <f t="shared" ref="CM8" si="318">IF(CL8&lt;=59%,0,IF(CL8&lt;=69%,1,IF(CL8&lt;=79%,2,IF(CL8&lt;=89%,3,IF(CL8&lt;=99%,4,IF(CL8&lt;=100%,5,"Ошибка ввода"))))))</f>
        <v>5</v>
      </c>
      <c r="CN8" s="33">
        <f t="shared" ref="CN8" si="319">CM8/$E$8</f>
        <v>1</v>
      </c>
      <c r="CO8" s="34">
        <v>1</v>
      </c>
      <c r="CP8" s="14">
        <f t="shared" ref="CP8" si="320">IF(CO8&lt;=59%,0,IF(CO8&lt;=69%,1,IF(CO8&lt;=79%,2,IF(CO8&lt;=89%,3,IF(CO8&lt;=99%,4,IF(CO8&lt;=100%,5,"Ошибка ввода"))))))</f>
        <v>5</v>
      </c>
      <c r="CQ8" s="33">
        <f t="shared" ref="CQ8" si="321">CP8/$E$8</f>
        <v>1</v>
      </c>
      <c r="CR8" s="34">
        <v>1</v>
      </c>
      <c r="CS8" s="14">
        <f t="shared" ref="CS8" si="322">IF(CR8&lt;=59%,0,IF(CR8&lt;=69%,1,IF(CR8&lt;=79%,2,IF(CR8&lt;=89%,3,IF(CR8&lt;=99%,4,IF(CR8&lt;=100%,5,"Ошибка ввода"))))))</f>
        <v>5</v>
      </c>
      <c r="CT8" s="33">
        <f t="shared" ref="CT8" si="323">CS8/$E$8</f>
        <v>1</v>
      </c>
      <c r="CU8" s="34">
        <v>1</v>
      </c>
      <c r="CV8" s="14">
        <f t="shared" ref="CV8" si="324">IF(CU8&lt;=59%,0,IF(CU8&lt;=69%,1,IF(CU8&lt;=79%,2,IF(CU8&lt;=89%,3,IF(CU8&lt;=99%,4,IF(CU8&lt;=100%,5,"Ошибка ввода"))))))</f>
        <v>5</v>
      </c>
      <c r="CW8" s="33">
        <f t="shared" ref="CW8" si="325">CV8/$E$8</f>
        <v>1</v>
      </c>
      <c r="CX8" s="34">
        <v>1</v>
      </c>
      <c r="CY8" s="14">
        <f t="shared" ref="CY8" si="326">IF(CX8&lt;=59%,0,IF(CX8&lt;=69%,1,IF(CX8&lt;=79%,2,IF(CX8&lt;=89%,3,IF(CX8&lt;=99%,4,IF(CX8&lt;=100%,5,"Ошибка ввода"))))))</f>
        <v>5</v>
      </c>
      <c r="CZ8" s="33">
        <f t="shared" ref="CZ8" si="327">CY8/$E$8</f>
        <v>1</v>
      </c>
      <c r="DA8" s="34">
        <v>1</v>
      </c>
      <c r="DB8" s="14">
        <f t="shared" ref="DB8" si="328">IF(DA8&lt;=59%,0,IF(DA8&lt;=69%,1,IF(DA8&lt;=79%,2,IF(DA8&lt;=89%,3,IF(DA8&lt;=99%,4,IF(DA8&lt;=100%,5,"Ошибка ввода"))))))</f>
        <v>5</v>
      </c>
      <c r="DC8" s="33">
        <f t="shared" ref="DC8" si="329">DB8/$E$8</f>
        <v>1</v>
      </c>
    </row>
    <row r="9" spans="1:107" ht="22.5" customHeight="1" x14ac:dyDescent="0.25">
      <c r="A9" s="14" t="s">
        <v>2</v>
      </c>
      <c r="B9" s="15" t="s">
        <v>63</v>
      </c>
      <c r="C9" s="14" t="s">
        <v>27</v>
      </c>
      <c r="D9" s="15" t="s">
        <v>77</v>
      </c>
      <c r="E9" s="25">
        <v>5</v>
      </c>
      <c r="F9" s="34">
        <v>0.22700000000000001</v>
      </c>
      <c r="G9" s="14">
        <f>IF(F9&lt;=59%,0,IF(F9&lt;=69%,1,IF(F9&lt;=79%,2,IF(F9&lt;=89%,3,IF(F9&lt;=99%,4,IF(F9&lt;=100%,5,"Ошибка ввода"))))))</f>
        <v>0</v>
      </c>
      <c r="H9" s="33">
        <f>G9/$E$9</f>
        <v>0</v>
      </c>
      <c r="I9" s="34">
        <v>0.42299999999999999</v>
      </c>
      <c r="J9" s="14">
        <f t="shared" ref="J9" si="330">IF(I9&lt;=59%,0,IF(I9&lt;=69%,1,IF(I9&lt;=79%,2,IF(I9&lt;=89%,3,IF(I9&lt;=99%,4,IF(I9&lt;=100%,5,"Ошибка ввода"))))))</f>
        <v>0</v>
      </c>
      <c r="K9" s="33">
        <f t="shared" ref="K9" si="331">J9/$E$9</f>
        <v>0</v>
      </c>
      <c r="L9" s="34">
        <v>0.47399999999999998</v>
      </c>
      <c r="M9" s="14">
        <f t="shared" ref="M9" si="332">IF(L9&lt;=59%,0,IF(L9&lt;=69%,1,IF(L9&lt;=79%,2,IF(L9&lt;=89%,3,IF(L9&lt;=99%,4,IF(L9&lt;=100%,5,"Ошибка ввода"))))))</f>
        <v>0</v>
      </c>
      <c r="N9" s="33">
        <f t="shared" ref="N9" si="333">M9/$E$9</f>
        <v>0</v>
      </c>
      <c r="O9" s="34">
        <v>0.41399999999999998</v>
      </c>
      <c r="P9" s="14">
        <f t="shared" ref="P9" si="334">IF(O9&lt;=59%,0,IF(O9&lt;=69%,1,IF(O9&lt;=79%,2,IF(O9&lt;=89%,3,IF(O9&lt;=99%,4,IF(O9&lt;=100%,5,"Ошибка ввода"))))))</f>
        <v>0</v>
      </c>
      <c r="Q9" s="33">
        <f t="shared" ref="Q9" si="335">P9/$E$9</f>
        <v>0</v>
      </c>
      <c r="R9" s="34">
        <v>0.52200000000000002</v>
      </c>
      <c r="S9" s="14">
        <f t="shared" ref="S9" si="336">IF(R9&lt;=59%,0,IF(R9&lt;=69%,1,IF(R9&lt;=79%,2,IF(R9&lt;=89%,3,IF(R9&lt;=99%,4,IF(R9&lt;=100%,5,"Ошибка ввода"))))))</f>
        <v>0</v>
      </c>
      <c r="T9" s="33">
        <f t="shared" ref="T9" si="337">S9/$E$9</f>
        <v>0</v>
      </c>
      <c r="U9" s="34">
        <v>0.35099999999999998</v>
      </c>
      <c r="V9" s="14">
        <f t="shared" ref="V9" si="338">IF(U9&lt;=59%,0,IF(U9&lt;=69%,1,IF(U9&lt;=79%,2,IF(U9&lt;=89%,3,IF(U9&lt;=99%,4,IF(U9&lt;=100%,5,"Ошибка ввода"))))))</f>
        <v>0</v>
      </c>
      <c r="W9" s="33">
        <f t="shared" ref="W9" si="339">V9/$E$9</f>
        <v>0</v>
      </c>
      <c r="X9" s="34">
        <v>0.36399999999999999</v>
      </c>
      <c r="Y9" s="14">
        <f t="shared" ref="Y9" si="340">IF(X9&lt;=59%,0,IF(X9&lt;=69%,1,IF(X9&lt;=79%,2,IF(X9&lt;=89%,3,IF(X9&lt;=99%,4,IF(X9&lt;=100%,5,"Ошибка ввода"))))))</f>
        <v>0</v>
      </c>
      <c r="Z9" s="33">
        <f t="shared" ref="Z9" si="341">Y9/$E$9</f>
        <v>0</v>
      </c>
      <c r="AA9" s="34">
        <v>0.47299999999999998</v>
      </c>
      <c r="AB9" s="14">
        <f t="shared" ref="AB9" si="342">IF(AA9&lt;=59%,0,IF(AA9&lt;=69%,1,IF(AA9&lt;=79%,2,IF(AA9&lt;=89%,3,IF(AA9&lt;=99%,4,IF(AA9&lt;=100%,5,"Ошибка ввода"))))))</f>
        <v>0</v>
      </c>
      <c r="AC9" s="33">
        <f t="shared" ref="AC9" si="343">AB9/$E$9</f>
        <v>0</v>
      </c>
      <c r="AD9" s="34">
        <v>0.42699999999999999</v>
      </c>
      <c r="AE9" s="14">
        <f t="shared" ref="AE9" si="344">IF(AD9&lt;=59%,0,IF(AD9&lt;=69%,1,IF(AD9&lt;=79%,2,IF(AD9&lt;=89%,3,IF(AD9&lt;=99%,4,IF(AD9&lt;=100%,5,"Ошибка ввода"))))))</f>
        <v>0</v>
      </c>
      <c r="AF9" s="33">
        <f t="shared" ref="AF9" si="345">AE9/$E$9</f>
        <v>0</v>
      </c>
      <c r="AG9" s="34">
        <v>0.36099999999999999</v>
      </c>
      <c r="AH9" s="14">
        <f t="shared" ref="AH9" si="346">IF(AG9&lt;=59%,0,IF(AG9&lt;=69%,1,IF(AG9&lt;=79%,2,IF(AG9&lt;=89%,3,IF(AG9&lt;=99%,4,IF(AG9&lt;=100%,5,"Ошибка ввода"))))))</f>
        <v>0</v>
      </c>
      <c r="AI9" s="33">
        <f t="shared" ref="AI9" si="347">AH9/$E$9</f>
        <v>0</v>
      </c>
      <c r="AJ9" s="34">
        <v>0.497</v>
      </c>
      <c r="AK9" s="14">
        <f t="shared" ref="AK9" si="348">IF(AJ9&lt;=59%,0,IF(AJ9&lt;=69%,1,IF(AJ9&lt;=79%,2,IF(AJ9&lt;=89%,3,IF(AJ9&lt;=99%,4,IF(AJ9&lt;=100%,5,"Ошибка ввода"))))))</f>
        <v>0</v>
      </c>
      <c r="AL9" s="33">
        <f t="shared" ref="AL9" si="349">AK9/$E$9</f>
        <v>0</v>
      </c>
      <c r="AM9" s="34">
        <v>0.45300000000000001</v>
      </c>
      <c r="AN9" s="14">
        <f t="shared" ref="AN9" si="350">IF(AM9&lt;=59%,0,IF(AM9&lt;=69%,1,IF(AM9&lt;=79%,2,IF(AM9&lt;=89%,3,IF(AM9&lt;=99%,4,IF(AM9&lt;=100%,5,"Ошибка ввода"))))))</f>
        <v>0</v>
      </c>
      <c r="AO9" s="33">
        <f t="shared" ref="AO9" si="351">AN9/$E$9</f>
        <v>0</v>
      </c>
      <c r="AP9" s="34">
        <v>0.39800000000000002</v>
      </c>
      <c r="AQ9" s="14">
        <f t="shared" ref="AQ9" si="352">IF(AP9&lt;=59%,0,IF(AP9&lt;=69%,1,IF(AP9&lt;=79%,2,IF(AP9&lt;=89%,3,IF(AP9&lt;=99%,4,IF(AP9&lt;=100%,5,"Ошибка ввода"))))))</f>
        <v>0</v>
      </c>
      <c r="AR9" s="33">
        <f t="shared" ref="AR9" si="353">AQ9/$E$9</f>
        <v>0</v>
      </c>
      <c r="AS9" s="34">
        <v>0.38</v>
      </c>
      <c r="AT9" s="14">
        <f t="shared" ref="AT9" si="354">IF(AS9&lt;=59%,0,IF(AS9&lt;=69%,1,IF(AS9&lt;=79%,2,IF(AS9&lt;=89%,3,IF(AS9&lt;=99%,4,IF(AS9&lt;=100%,5,"Ошибка ввода"))))))</f>
        <v>0</v>
      </c>
      <c r="AU9" s="33">
        <f t="shared" ref="AU9" si="355">AT9/$E$9</f>
        <v>0</v>
      </c>
      <c r="AV9" s="34">
        <v>0.373</v>
      </c>
      <c r="AW9" s="14">
        <f t="shared" ref="AW9" si="356">IF(AV9&lt;=59%,0,IF(AV9&lt;=69%,1,IF(AV9&lt;=79%,2,IF(AV9&lt;=89%,3,IF(AV9&lt;=99%,4,IF(AV9&lt;=100%,5,"Ошибка ввода"))))))</f>
        <v>0</v>
      </c>
      <c r="AX9" s="33">
        <f t="shared" ref="AX9" si="357">AW9/$E$9</f>
        <v>0</v>
      </c>
      <c r="AY9" s="34">
        <v>0.42299999999999999</v>
      </c>
      <c r="AZ9" s="14">
        <f t="shared" ref="AZ9" si="358">IF(AY9&lt;=59%,0,IF(AY9&lt;=69%,1,IF(AY9&lt;=79%,2,IF(AY9&lt;=89%,3,IF(AY9&lt;=99%,4,IF(AY9&lt;=100%,5,"Ошибка ввода"))))))</f>
        <v>0</v>
      </c>
      <c r="BA9" s="33">
        <f t="shared" ref="BA9" si="359">AZ9/$E$9</f>
        <v>0</v>
      </c>
      <c r="BB9" s="34">
        <v>0.51200000000000001</v>
      </c>
      <c r="BC9" s="14">
        <f t="shared" ref="BC9" si="360">IF(BB9&lt;=59%,0,IF(BB9&lt;=69%,1,IF(BB9&lt;=79%,2,IF(BB9&lt;=89%,3,IF(BB9&lt;=99%,4,IF(BB9&lt;=100%,5,"Ошибка ввода"))))))</f>
        <v>0</v>
      </c>
      <c r="BD9" s="33">
        <f t="shared" ref="BD9" si="361">BC9/$E$9</f>
        <v>0</v>
      </c>
      <c r="BE9" s="34">
        <v>0.49099999999999999</v>
      </c>
      <c r="BF9" s="14">
        <f t="shared" ref="BF9" si="362">IF(BE9&lt;=59%,0,IF(BE9&lt;=69%,1,IF(BE9&lt;=79%,2,IF(BE9&lt;=89%,3,IF(BE9&lt;=99%,4,IF(BE9&lt;=100%,5,"Ошибка ввода"))))))</f>
        <v>0</v>
      </c>
      <c r="BG9" s="33">
        <f t="shared" ref="BG9" si="363">BF9/$E$9</f>
        <v>0</v>
      </c>
      <c r="BH9" s="34">
        <v>0.64100000000000001</v>
      </c>
      <c r="BI9" s="14">
        <f t="shared" ref="BI9" si="364">IF(BH9&lt;=59%,0,IF(BH9&lt;=69%,1,IF(BH9&lt;=79%,2,IF(BH9&lt;=89%,3,IF(BH9&lt;=99%,4,IF(BH9&lt;=100%,5,"Ошибка ввода"))))))</f>
        <v>1</v>
      </c>
      <c r="BJ9" s="33">
        <f t="shared" ref="BJ9" si="365">BI9/$E$9</f>
        <v>0.2</v>
      </c>
      <c r="BK9" s="34">
        <v>0.52200000000000002</v>
      </c>
      <c r="BL9" s="14">
        <f t="shared" ref="BL9" si="366">IF(BK9&lt;=59%,0,IF(BK9&lt;=69%,1,IF(BK9&lt;=79%,2,IF(BK9&lt;=89%,3,IF(BK9&lt;=99%,4,IF(BK9&lt;=100%,5,"Ошибка ввода"))))))</f>
        <v>0</v>
      </c>
      <c r="BM9" s="33">
        <f t="shared" ref="BM9" si="367">BL9/$E$9</f>
        <v>0</v>
      </c>
      <c r="BN9" s="34">
        <v>0.38500000000000001</v>
      </c>
      <c r="BO9" s="14">
        <f t="shared" ref="BO9" si="368">IF(BN9&lt;=59%,0,IF(BN9&lt;=69%,1,IF(BN9&lt;=79%,2,IF(BN9&lt;=89%,3,IF(BN9&lt;=99%,4,IF(BN9&lt;=100%,5,"Ошибка ввода"))))))</f>
        <v>0</v>
      </c>
      <c r="BP9" s="33">
        <f t="shared" ref="BP9" si="369">BO9/$E$9</f>
        <v>0</v>
      </c>
      <c r="BQ9" s="34">
        <v>0.47899999999999998</v>
      </c>
      <c r="BR9" s="14">
        <f t="shared" ref="BR9" si="370">IF(BQ9&lt;=59%,0,IF(BQ9&lt;=69%,1,IF(BQ9&lt;=79%,2,IF(BQ9&lt;=89%,3,IF(BQ9&lt;=99%,4,IF(BQ9&lt;=100%,5,"Ошибка ввода"))))))</f>
        <v>0</v>
      </c>
      <c r="BS9" s="33">
        <f t="shared" ref="BS9" si="371">BR9/$E$9</f>
        <v>0</v>
      </c>
      <c r="BT9" s="34">
        <v>0.439</v>
      </c>
      <c r="BU9" s="14">
        <f t="shared" ref="BU9" si="372">IF(BT9&lt;=59%,0,IF(BT9&lt;=69%,1,IF(BT9&lt;=79%,2,IF(BT9&lt;=89%,3,IF(BT9&lt;=99%,4,IF(BT9&lt;=100%,5,"Ошибка ввода"))))))</f>
        <v>0</v>
      </c>
      <c r="BV9" s="33">
        <f t="shared" ref="BV9" si="373">BU9/$E$9</f>
        <v>0</v>
      </c>
      <c r="BW9" s="34">
        <v>0.51700000000000002</v>
      </c>
      <c r="BX9" s="14">
        <f t="shared" ref="BX9" si="374">IF(BW9&lt;=59%,0,IF(BW9&lt;=69%,1,IF(BW9&lt;=79%,2,IF(BW9&lt;=89%,3,IF(BW9&lt;=99%,4,IF(BW9&lt;=100%,5,"Ошибка ввода"))))))</f>
        <v>0</v>
      </c>
      <c r="BY9" s="33">
        <f t="shared" ref="BY9" si="375">BX9/$E$9</f>
        <v>0</v>
      </c>
      <c r="BZ9" s="34">
        <v>0.41399999999999998</v>
      </c>
      <c r="CA9" s="14">
        <f t="shared" ref="CA9" si="376">IF(BZ9&lt;=59%,0,IF(BZ9&lt;=69%,1,IF(BZ9&lt;=79%,2,IF(BZ9&lt;=89%,3,IF(BZ9&lt;=99%,4,IF(BZ9&lt;=100%,5,"Ошибка ввода"))))))</f>
        <v>0</v>
      </c>
      <c r="CB9" s="33">
        <f t="shared" ref="CB9" si="377">CA9/$E$9</f>
        <v>0</v>
      </c>
      <c r="CC9" s="34">
        <v>0.42299999999999999</v>
      </c>
      <c r="CD9" s="14">
        <f t="shared" ref="CD9" si="378">IF(CC9&lt;=59%,0,IF(CC9&lt;=69%,1,IF(CC9&lt;=79%,2,IF(CC9&lt;=89%,3,IF(CC9&lt;=99%,4,IF(CC9&lt;=100%,5,"Ошибка ввода"))))))</f>
        <v>0</v>
      </c>
      <c r="CE9" s="33">
        <f t="shared" ref="CE9" si="379">CD9/$E$9</f>
        <v>0</v>
      </c>
      <c r="CF9" s="34">
        <v>0.42399999999999999</v>
      </c>
      <c r="CG9" s="14">
        <f t="shared" ref="CG9" si="380">IF(CF9&lt;=59%,0,IF(CF9&lt;=69%,1,IF(CF9&lt;=79%,2,IF(CF9&lt;=89%,3,IF(CF9&lt;=99%,4,IF(CF9&lt;=100%,5,"Ошибка ввода"))))))</f>
        <v>0</v>
      </c>
      <c r="CH9" s="33">
        <f t="shared" ref="CH9" si="381">CG9/$E$9</f>
        <v>0</v>
      </c>
      <c r="CI9" s="34">
        <v>0.52400000000000002</v>
      </c>
      <c r="CJ9" s="14">
        <f t="shared" ref="CJ9" si="382">IF(CI9&lt;=59%,0,IF(CI9&lt;=69%,1,IF(CI9&lt;=79%,2,IF(CI9&lt;=89%,3,IF(CI9&lt;=99%,4,IF(CI9&lt;=100%,5,"Ошибка ввода"))))))</f>
        <v>0</v>
      </c>
      <c r="CK9" s="33">
        <f t="shared" ref="CK9" si="383">CJ9/$E$9</f>
        <v>0</v>
      </c>
      <c r="CL9" s="34">
        <v>0.48499999999999999</v>
      </c>
      <c r="CM9" s="14">
        <f t="shared" ref="CM9" si="384">IF(CL9&lt;=59%,0,IF(CL9&lt;=69%,1,IF(CL9&lt;=79%,2,IF(CL9&lt;=89%,3,IF(CL9&lt;=99%,4,IF(CL9&lt;=100%,5,"Ошибка ввода"))))))</f>
        <v>0</v>
      </c>
      <c r="CN9" s="33">
        <f t="shared" ref="CN9" si="385">CM9/$E$9</f>
        <v>0</v>
      </c>
      <c r="CO9" s="34">
        <v>0.69799999999999995</v>
      </c>
      <c r="CP9" s="14">
        <f t="shared" ref="CP9" si="386">IF(CO9&lt;=59%,0,IF(CO9&lt;=69%,1,IF(CO9&lt;=79%,2,IF(CO9&lt;=89%,3,IF(CO9&lt;=99%,4,IF(CO9&lt;=100%,5,"Ошибка ввода"))))))</f>
        <v>2</v>
      </c>
      <c r="CQ9" s="33">
        <f t="shared" ref="CQ9" si="387">CP9/$E$9</f>
        <v>0.4</v>
      </c>
      <c r="CR9" s="34">
        <v>0.41899999999999998</v>
      </c>
      <c r="CS9" s="14">
        <f t="shared" ref="CS9" si="388">IF(CR9&lt;=59%,0,IF(CR9&lt;=69%,1,IF(CR9&lt;=79%,2,IF(CR9&lt;=89%,3,IF(CR9&lt;=99%,4,IF(CR9&lt;=100%,5,"Ошибка ввода"))))))</f>
        <v>0</v>
      </c>
      <c r="CT9" s="33">
        <f t="shared" ref="CT9" si="389">CS9/$E$9</f>
        <v>0</v>
      </c>
      <c r="CU9" s="34">
        <v>0.51700000000000002</v>
      </c>
      <c r="CV9" s="14">
        <f t="shared" ref="CV9" si="390">IF(CU9&lt;=59%,0,IF(CU9&lt;=69%,1,IF(CU9&lt;=79%,2,IF(CU9&lt;=89%,3,IF(CU9&lt;=99%,4,IF(CU9&lt;=100%,5,"Ошибка ввода"))))))</f>
        <v>0</v>
      </c>
      <c r="CW9" s="33">
        <f t="shared" ref="CW9" si="391">CV9/$E$9</f>
        <v>0</v>
      </c>
      <c r="CX9" s="34">
        <v>0.92700000000000005</v>
      </c>
      <c r="CY9" s="14">
        <f t="shared" ref="CY9" si="392">IF(CX9&lt;=59%,0,IF(CX9&lt;=69%,1,IF(CX9&lt;=79%,2,IF(CX9&lt;=89%,3,IF(CX9&lt;=99%,4,IF(CX9&lt;=100%,5,"Ошибка ввода"))))))</f>
        <v>4</v>
      </c>
      <c r="CZ9" s="33">
        <f t="shared" ref="CZ9" si="393">CY9/$E$9</f>
        <v>0.8</v>
      </c>
      <c r="DA9" s="34">
        <v>0.57999999999999996</v>
      </c>
      <c r="DB9" s="14">
        <f t="shared" ref="DB9" si="394">IF(DA9&lt;=59%,0,IF(DA9&lt;=69%,1,IF(DA9&lt;=79%,2,IF(DA9&lt;=89%,3,IF(DA9&lt;=99%,4,IF(DA9&lt;=100%,5,"Ошибка ввода"))))))</f>
        <v>0</v>
      </c>
      <c r="DC9" s="33">
        <f t="shared" ref="DC9" si="395">DB9/$E$9</f>
        <v>0</v>
      </c>
    </row>
    <row r="10" spans="1:107" ht="22.5" customHeight="1" x14ac:dyDescent="0.25">
      <c r="A10" s="14" t="s">
        <v>3</v>
      </c>
      <c r="B10" s="15" t="s">
        <v>64</v>
      </c>
      <c r="C10" s="14" t="s">
        <v>27</v>
      </c>
      <c r="D10" s="15" t="s">
        <v>77</v>
      </c>
      <c r="E10" s="25">
        <v>5</v>
      </c>
      <c r="F10" s="34">
        <v>0.114</v>
      </c>
      <c r="G10" s="14">
        <f>IF(F10&lt;=59%,0,IF(F10&lt;=69%,1,IF(F10&lt;=79%,2,IF(F10&lt;=89%,3,IF(F10&lt;=99%,4,IF(F10&lt;=100%,5,"Ошибка ввода"))))))</f>
        <v>0</v>
      </c>
      <c r="H10" s="33">
        <f>G10/$E$10</f>
        <v>0</v>
      </c>
      <c r="I10" s="34">
        <v>0.151</v>
      </c>
      <c r="J10" s="14">
        <f t="shared" ref="J10" si="396">IF(I10&lt;=59%,0,IF(I10&lt;=69%,1,IF(I10&lt;=79%,2,IF(I10&lt;=89%,3,IF(I10&lt;=99%,4,IF(I10&lt;=100%,5,"Ошибка ввода"))))))</f>
        <v>0</v>
      </c>
      <c r="K10" s="33">
        <f t="shared" ref="K10" si="397">J10/$E$10</f>
        <v>0</v>
      </c>
      <c r="L10" s="34">
        <v>0.497</v>
      </c>
      <c r="M10" s="14">
        <f t="shared" ref="M10" si="398">IF(L10&lt;=59%,0,IF(L10&lt;=69%,1,IF(L10&lt;=79%,2,IF(L10&lt;=89%,3,IF(L10&lt;=99%,4,IF(L10&lt;=100%,5,"Ошибка ввода"))))))</f>
        <v>0</v>
      </c>
      <c r="N10" s="33">
        <f t="shared" ref="N10" si="399">M10/$E$10</f>
        <v>0</v>
      </c>
      <c r="O10" s="34">
        <v>0.34</v>
      </c>
      <c r="P10" s="14">
        <f t="shared" ref="P10" si="400">IF(O10&lt;=59%,0,IF(O10&lt;=69%,1,IF(O10&lt;=79%,2,IF(O10&lt;=89%,3,IF(O10&lt;=99%,4,IF(O10&lt;=100%,5,"Ошибка ввода"))))))</f>
        <v>0</v>
      </c>
      <c r="Q10" s="33">
        <f t="shared" ref="Q10" si="401">P10/$E$10</f>
        <v>0</v>
      </c>
      <c r="R10" s="34">
        <v>0.69899999999999995</v>
      </c>
      <c r="S10" s="14">
        <f t="shared" ref="S10" si="402">IF(R10&lt;=59%,0,IF(R10&lt;=69%,1,IF(R10&lt;=79%,2,IF(R10&lt;=89%,3,IF(R10&lt;=99%,4,IF(R10&lt;=100%,5,"Ошибка ввода"))))))</f>
        <v>2</v>
      </c>
      <c r="T10" s="33">
        <f t="shared" ref="T10" si="403">S10/$E$10</f>
        <v>0.4</v>
      </c>
      <c r="U10" s="34">
        <v>0.64500000000000002</v>
      </c>
      <c r="V10" s="14">
        <f t="shared" ref="V10" si="404">IF(U10&lt;=59%,0,IF(U10&lt;=69%,1,IF(U10&lt;=79%,2,IF(U10&lt;=89%,3,IF(U10&lt;=99%,4,IF(U10&lt;=100%,5,"Ошибка ввода"))))))</f>
        <v>1</v>
      </c>
      <c r="W10" s="33">
        <f t="shared" ref="W10" si="405">V10/$E$10</f>
        <v>0.2</v>
      </c>
      <c r="X10" s="34">
        <v>0.19800000000000001</v>
      </c>
      <c r="Y10" s="14">
        <f t="shared" ref="Y10" si="406">IF(X10&lt;=59%,0,IF(X10&lt;=69%,1,IF(X10&lt;=79%,2,IF(X10&lt;=89%,3,IF(X10&lt;=99%,4,IF(X10&lt;=100%,5,"Ошибка ввода"))))))</f>
        <v>0</v>
      </c>
      <c r="Z10" s="33">
        <f t="shared" ref="Z10" si="407">Y10/$E$10</f>
        <v>0</v>
      </c>
      <c r="AA10" s="34">
        <v>0.40799999999999997</v>
      </c>
      <c r="AB10" s="14">
        <f t="shared" ref="AB10" si="408">IF(AA10&lt;=59%,0,IF(AA10&lt;=69%,1,IF(AA10&lt;=79%,2,IF(AA10&lt;=89%,3,IF(AA10&lt;=99%,4,IF(AA10&lt;=100%,5,"Ошибка ввода"))))))</f>
        <v>0</v>
      </c>
      <c r="AC10" s="33">
        <f t="shared" ref="AC10" si="409">AB10/$E$10</f>
        <v>0</v>
      </c>
      <c r="AD10" s="34">
        <v>0.35499999999999998</v>
      </c>
      <c r="AE10" s="14">
        <f t="shared" ref="AE10" si="410">IF(AD10&lt;=59%,0,IF(AD10&lt;=69%,1,IF(AD10&lt;=79%,2,IF(AD10&lt;=89%,3,IF(AD10&lt;=99%,4,IF(AD10&lt;=100%,5,"Ошибка ввода"))))))</f>
        <v>0</v>
      </c>
      <c r="AF10" s="33">
        <f t="shared" ref="AF10" si="411">AE10/$E$10</f>
        <v>0</v>
      </c>
      <c r="AG10" s="34">
        <v>0.26100000000000001</v>
      </c>
      <c r="AH10" s="14">
        <f t="shared" ref="AH10" si="412">IF(AG10&lt;=59%,0,IF(AG10&lt;=69%,1,IF(AG10&lt;=79%,2,IF(AG10&lt;=89%,3,IF(AG10&lt;=99%,4,IF(AG10&lt;=100%,5,"Ошибка ввода"))))))</f>
        <v>0</v>
      </c>
      <c r="AI10" s="33">
        <f t="shared" ref="AI10" si="413">AH10/$E$10</f>
        <v>0</v>
      </c>
      <c r="AJ10" s="34">
        <v>0.60799999999999998</v>
      </c>
      <c r="AK10" s="14">
        <f t="shared" ref="AK10" si="414">IF(AJ10&lt;=59%,0,IF(AJ10&lt;=69%,1,IF(AJ10&lt;=79%,2,IF(AJ10&lt;=89%,3,IF(AJ10&lt;=99%,4,IF(AJ10&lt;=100%,5,"Ошибка ввода"))))))</f>
        <v>1</v>
      </c>
      <c r="AL10" s="33">
        <f t="shared" ref="AL10" si="415">AK10/$E$10</f>
        <v>0.2</v>
      </c>
      <c r="AM10" s="34">
        <v>0.628</v>
      </c>
      <c r="AN10" s="14">
        <f t="shared" ref="AN10" si="416">IF(AM10&lt;=59%,0,IF(AM10&lt;=69%,1,IF(AM10&lt;=79%,2,IF(AM10&lt;=89%,3,IF(AM10&lt;=99%,4,IF(AM10&lt;=100%,5,"Ошибка ввода"))))))</f>
        <v>1</v>
      </c>
      <c r="AO10" s="33">
        <f t="shared" ref="AO10" si="417">AN10/$E$10</f>
        <v>0.2</v>
      </c>
      <c r="AP10" s="34">
        <v>0.79500000000000004</v>
      </c>
      <c r="AQ10" s="14">
        <f t="shared" ref="AQ10" si="418">IF(AP10&lt;=59%,0,IF(AP10&lt;=69%,1,IF(AP10&lt;=79%,2,IF(AP10&lt;=89%,3,IF(AP10&lt;=99%,4,IF(AP10&lt;=100%,5,"Ошибка ввода"))))))</f>
        <v>3</v>
      </c>
      <c r="AR10" s="33">
        <f t="shared" ref="AR10" si="419">AQ10/$E$10</f>
        <v>0.6</v>
      </c>
      <c r="AS10" s="34">
        <v>0.501</v>
      </c>
      <c r="AT10" s="14">
        <f t="shared" ref="AT10" si="420">IF(AS10&lt;=59%,0,IF(AS10&lt;=69%,1,IF(AS10&lt;=79%,2,IF(AS10&lt;=89%,3,IF(AS10&lt;=99%,4,IF(AS10&lt;=100%,5,"Ошибка ввода"))))))</f>
        <v>0</v>
      </c>
      <c r="AU10" s="33">
        <f t="shared" ref="AU10" si="421">AT10/$E$10</f>
        <v>0</v>
      </c>
      <c r="AV10" s="34">
        <v>0.33</v>
      </c>
      <c r="AW10" s="14">
        <f t="shared" ref="AW10" si="422">IF(AV10&lt;=59%,0,IF(AV10&lt;=69%,1,IF(AV10&lt;=79%,2,IF(AV10&lt;=89%,3,IF(AV10&lt;=99%,4,IF(AV10&lt;=100%,5,"Ошибка ввода"))))))</f>
        <v>0</v>
      </c>
      <c r="AX10" s="33">
        <f t="shared" ref="AX10" si="423">AW10/$E$10</f>
        <v>0</v>
      </c>
      <c r="AY10" s="34">
        <v>0.69099999999999995</v>
      </c>
      <c r="AZ10" s="14">
        <f t="shared" ref="AZ10" si="424">IF(AY10&lt;=59%,0,IF(AY10&lt;=69%,1,IF(AY10&lt;=79%,2,IF(AY10&lt;=89%,3,IF(AY10&lt;=99%,4,IF(AY10&lt;=100%,5,"Ошибка ввода"))))))</f>
        <v>2</v>
      </c>
      <c r="BA10" s="33">
        <f t="shared" ref="BA10" si="425">AZ10/$E$10</f>
        <v>0.4</v>
      </c>
      <c r="BB10" s="34">
        <v>0.67700000000000005</v>
      </c>
      <c r="BC10" s="14">
        <f t="shared" ref="BC10" si="426">IF(BB10&lt;=59%,0,IF(BB10&lt;=69%,1,IF(BB10&lt;=79%,2,IF(BB10&lt;=89%,3,IF(BB10&lt;=99%,4,IF(BB10&lt;=100%,5,"Ошибка ввода"))))))</f>
        <v>1</v>
      </c>
      <c r="BD10" s="33">
        <f t="shared" ref="BD10" si="427">BC10/$E$10</f>
        <v>0.2</v>
      </c>
      <c r="BE10" s="34">
        <v>0.67100000000000004</v>
      </c>
      <c r="BF10" s="14">
        <f t="shared" ref="BF10" si="428">IF(BE10&lt;=59%,0,IF(BE10&lt;=69%,1,IF(BE10&lt;=79%,2,IF(BE10&lt;=89%,3,IF(BE10&lt;=99%,4,IF(BE10&lt;=100%,5,"Ошибка ввода"))))))</f>
        <v>1</v>
      </c>
      <c r="BG10" s="33">
        <f t="shared" ref="BG10" si="429">BF10/$E$10</f>
        <v>0.2</v>
      </c>
      <c r="BH10" s="34">
        <v>0.84799999999999998</v>
      </c>
      <c r="BI10" s="14">
        <f t="shared" ref="BI10" si="430">IF(BH10&lt;=59%,0,IF(BH10&lt;=69%,1,IF(BH10&lt;=79%,2,IF(BH10&lt;=89%,3,IF(BH10&lt;=99%,4,IF(BH10&lt;=100%,5,"Ошибка ввода"))))))</f>
        <v>3</v>
      </c>
      <c r="BJ10" s="33">
        <f t="shared" ref="BJ10" si="431">BI10/$E$10</f>
        <v>0.6</v>
      </c>
      <c r="BK10" s="34">
        <v>0.749</v>
      </c>
      <c r="BL10" s="14">
        <f t="shared" ref="BL10" si="432">IF(BK10&lt;=59%,0,IF(BK10&lt;=69%,1,IF(BK10&lt;=79%,2,IF(BK10&lt;=89%,3,IF(BK10&lt;=99%,4,IF(BK10&lt;=100%,5,"Ошибка ввода"))))))</f>
        <v>2</v>
      </c>
      <c r="BM10" s="33">
        <f t="shared" ref="BM10" si="433">BL10/$E$10</f>
        <v>0.4</v>
      </c>
      <c r="BN10" s="34">
        <v>0.5</v>
      </c>
      <c r="BO10" s="14">
        <f t="shared" ref="BO10" si="434">IF(BN10&lt;=59%,0,IF(BN10&lt;=69%,1,IF(BN10&lt;=79%,2,IF(BN10&lt;=89%,3,IF(BN10&lt;=99%,4,IF(BN10&lt;=100%,5,"Ошибка ввода"))))))</f>
        <v>0</v>
      </c>
      <c r="BP10" s="33">
        <f t="shared" ref="BP10" si="435">BO10/$E$10</f>
        <v>0</v>
      </c>
      <c r="BQ10" s="34">
        <v>0.80300000000000005</v>
      </c>
      <c r="BR10" s="14">
        <f t="shared" ref="BR10" si="436">IF(BQ10&lt;=59%,0,IF(BQ10&lt;=69%,1,IF(BQ10&lt;=79%,2,IF(BQ10&lt;=89%,3,IF(BQ10&lt;=99%,4,IF(BQ10&lt;=100%,5,"Ошибка ввода"))))))</f>
        <v>3</v>
      </c>
      <c r="BS10" s="33">
        <f t="shared" ref="BS10" si="437">BR10/$E$10</f>
        <v>0.6</v>
      </c>
      <c r="BT10" s="34">
        <v>0.68300000000000005</v>
      </c>
      <c r="BU10" s="14">
        <f t="shared" ref="BU10" si="438">IF(BT10&lt;=59%,0,IF(BT10&lt;=69%,1,IF(BT10&lt;=79%,2,IF(BT10&lt;=89%,3,IF(BT10&lt;=99%,4,IF(BT10&lt;=100%,5,"Ошибка ввода"))))))</f>
        <v>1</v>
      </c>
      <c r="BV10" s="33">
        <f t="shared" ref="BV10" si="439">BU10/$E$10</f>
        <v>0.2</v>
      </c>
      <c r="BW10" s="34">
        <v>0.72499999999999998</v>
      </c>
      <c r="BX10" s="14">
        <f t="shared" ref="BX10" si="440">IF(BW10&lt;=59%,0,IF(BW10&lt;=69%,1,IF(BW10&lt;=79%,2,IF(BW10&lt;=89%,3,IF(BW10&lt;=99%,4,IF(BW10&lt;=100%,5,"Ошибка ввода"))))))</f>
        <v>2</v>
      </c>
      <c r="BY10" s="33">
        <f t="shared" ref="BY10" si="441">BX10/$E$10</f>
        <v>0.4</v>
      </c>
      <c r="BZ10" s="34">
        <v>0.14799999999999999</v>
      </c>
      <c r="CA10" s="14">
        <f t="shared" ref="CA10" si="442">IF(BZ10&lt;=59%,0,IF(BZ10&lt;=69%,1,IF(BZ10&lt;=79%,2,IF(BZ10&lt;=89%,3,IF(BZ10&lt;=99%,4,IF(BZ10&lt;=100%,5,"Ошибка ввода"))))))</f>
        <v>0</v>
      </c>
      <c r="CB10" s="33">
        <f t="shared" ref="CB10" si="443">CA10/$E$10</f>
        <v>0</v>
      </c>
      <c r="CC10" s="34">
        <v>0.66400000000000003</v>
      </c>
      <c r="CD10" s="14">
        <f t="shared" ref="CD10" si="444">IF(CC10&lt;=59%,0,IF(CC10&lt;=69%,1,IF(CC10&lt;=79%,2,IF(CC10&lt;=89%,3,IF(CC10&lt;=99%,4,IF(CC10&lt;=100%,5,"Ошибка ввода"))))))</f>
        <v>1</v>
      </c>
      <c r="CE10" s="33">
        <f t="shared" ref="CE10" si="445">CD10/$E$10</f>
        <v>0.2</v>
      </c>
      <c r="CF10" s="34">
        <v>0.379</v>
      </c>
      <c r="CG10" s="14">
        <f t="shared" ref="CG10" si="446">IF(CF10&lt;=59%,0,IF(CF10&lt;=69%,1,IF(CF10&lt;=79%,2,IF(CF10&lt;=89%,3,IF(CF10&lt;=99%,4,IF(CF10&lt;=100%,5,"Ошибка ввода"))))))</f>
        <v>0</v>
      </c>
      <c r="CH10" s="33">
        <f t="shared" ref="CH10" si="447">CG10/$E$10</f>
        <v>0</v>
      </c>
      <c r="CI10" s="34">
        <v>0.98199999999999998</v>
      </c>
      <c r="CJ10" s="14">
        <f t="shared" ref="CJ10" si="448">IF(CI10&lt;=59%,0,IF(CI10&lt;=69%,1,IF(CI10&lt;=79%,2,IF(CI10&lt;=89%,3,IF(CI10&lt;=99%,4,IF(CI10&lt;=100%,5,"Ошибка ввода"))))))</f>
        <v>4</v>
      </c>
      <c r="CK10" s="33">
        <f t="shared" ref="CK10" si="449">CJ10/$E$10</f>
        <v>0.8</v>
      </c>
      <c r="CL10" s="34">
        <v>0.746</v>
      </c>
      <c r="CM10" s="14">
        <f t="shared" ref="CM10" si="450">IF(CL10&lt;=59%,0,IF(CL10&lt;=69%,1,IF(CL10&lt;=79%,2,IF(CL10&lt;=89%,3,IF(CL10&lt;=99%,4,IF(CL10&lt;=100%,5,"Ошибка ввода"))))))</f>
        <v>2</v>
      </c>
      <c r="CN10" s="33">
        <f t="shared" ref="CN10" si="451">CM10/$E$10</f>
        <v>0.4</v>
      </c>
      <c r="CO10" s="34">
        <v>0.875</v>
      </c>
      <c r="CP10" s="14">
        <f t="shared" ref="CP10" si="452">IF(CO10&lt;=59%,0,IF(CO10&lt;=69%,1,IF(CO10&lt;=79%,2,IF(CO10&lt;=89%,3,IF(CO10&lt;=99%,4,IF(CO10&lt;=100%,5,"Ошибка ввода"))))))</f>
        <v>3</v>
      </c>
      <c r="CQ10" s="33">
        <f t="shared" ref="CQ10" si="453">CP10/$E$10</f>
        <v>0.6</v>
      </c>
      <c r="CR10" s="34">
        <v>0.36499999999999999</v>
      </c>
      <c r="CS10" s="14">
        <f t="shared" ref="CS10" si="454">IF(CR10&lt;=59%,0,IF(CR10&lt;=69%,1,IF(CR10&lt;=79%,2,IF(CR10&lt;=89%,3,IF(CR10&lt;=99%,4,IF(CR10&lt;=100%,5,"Ошибка ввода"))))))</f>
        <v>0</v>
      </c>
      <c r="CT10" s="33">
        <f t="shared" ref="CT10" si="455">CS10/$E$10</f>
        <v>0</v>
      </c>
      <c r="CU10" s="34">
        <v>0.55100000000000005</v>
      </c>
      <c r="CV10" s="14">
        <f t="shared" ref="CV10" si="456">IF(CU10&lt;=59%,0,IF(CU10&lt;=69%,1,IF(CU10&lt;=79%,2,IF(CU10&lt;=89%,3,IF(CU10&lt;=99%,4,IF(CU10&lt;=100%,5,"Ошибка ввода"))))))</f>
        <v>0</v>
      </c>
      <c r="CW10" s="33">
        <f t="shared" ref="CW10" si="457">CV10/$E$10</f>
        <v>0</v>
      </c>
      <c r="CX10" s="34">
        <v>0.33300000000000002</v>
      </c>
      <c r="CY10" s="14">
        <f t="shared" ref="CY10" si="458">IF(CX10&lt;=59%,0,IF(CX10&lt;=69%,1,IF(CX10&lt;=79%,2,IF(CX10&lt;=89%,3,IF(CX10&lt;=99%,4,IF(CX10&lt;=100%,5,"Ошибка ввода"))))))</f>
        <v>0</v>
      </c>
      <c r="CZ10" s="33">
        <f t="shared" ref="CZ10" si="459">CY10/$E$10</f>
        <v>0</v>
      </c>
      <c r="DA10" s="34">
        <v>0.88500000000000001</v>
      </c>
      <c r="DB10" s="14">
        <f t="shared" ref="DB10" si="460">IF(DA10&lt;=59%,0,IF(DA10&lt;=69%,1,IF(DA10&lt;=79%,2,IF(DA10&lt;=89%,3,IF(DA10&lt;=99%,4,IF(DA10&lt;=100%,5,"Ошибка ввода"))))))</f>
        <v>3</v>
      </c>
      <c r="DC10" s="33">
        <f t="shared" ref="DC10" si="461">DB10/$E$10</f>
        <v>0.6</v>
      </c>
    </row>
    <row r="11" spans="1:107" ht="78.75" x14ac:dyDescent="0.25">
      <c r="A11" s="14" t="s">
        <v>4</v>
      </c>
      <c r="B11" s="15" t="s">
        <v>65</v>
      </c>
      <c r="C11" s="14" t="s">
        <v>27</v>
      </c>
      <c r="D11" s="17" t="s">
        <v>77</v>
      </c>
      <c r="E11" s="25">
        <v>5</v>
      </c>
      <c r="F11" s="32">
        <v>1</v>
      </c>
      <c r="G11" s="14">
        <f>IF(F11&lt;25000,0,IF(F11&lt;=49999,1,IF(F11&lt;=99999,2,IF(F11&lt;=149999,3,IF(F11&lt;=199999,4,5)))))</f>
        <v>0</v>
      </c>
      <c r="H11" s="33">
        <f>G11/$E$11</f>
        <v>0</v>
      </c>
      <c r="I11" s="32">
        <v>23</v>
      </c>
      <c r="J11" s="14">
        <f t="shared" ref="J11" si="462">IF(I11&lt;25000,0,IF(I11&lt;=49999,1,IF(I11&lt;=99999,2,IF(I11&lt;=149999,3,IF(I11&lt;=199999,4,5)))))</f>
        <v>0</v>
      </c>
      <c r="K11" s="33">
        <f t="shared" ref="K11" si="463">J11/$E$11</f>
        <v>0</v>
      </c>
      <c r="L11" s="32">
        <v>32</v>
      </c>
      <c r="M11" s="14">
        <f t="shared" ref="M11" si="464">IF(L11&lt;25000,0,IF(L11&lt;=49999,1,IF(L11&lt;=99999,2,IF(L11&lt;=149999,3,IF(L11&lt;=199999,4,5)))))</f>
        <v>0</v>
      </c>
      <c r="N11" s="33">
        <f t="shared" ref="N11" si="465">M11/$E$11</f>
        <v>0</v>
      </c>
      <c r="O11" s="32">
        <v>25</v>
      </c>
      <c r="P11" s="14">
        <f t="shared" ref="P11" si="466">IF(O11&lt;25000,0,IF(O11&lt;=49999,1,IF(O11&lt;=99999,2,IF(O11&lt;=149999,3,IF(O11&lt;=199999,4,5)))))</f>
        <v>0</v>
      </c>
      <c r="Q11" s="33">
        <f t="shared" ref="Q11" si="467">P11/$E$11</f>
        <v>0</v>
      </c>
      <c r="R11" s="32">
        <v>24</v>
      </c>
      <c r="S11" s="14">
        <f t="shared" ref="S11" si="468">IF(R11&lt;25000,0,IF(R11&lt;=49999,1,IF(R11&lt;=99999,2,IF(R11&lt;=149999,3,IF(R11&lt;=199999,4,5)))))</f>
        <v>0</v>
      </c>
      <c r="T11" s="33">
        <f t="shared" ref="T11" si="469">S11/$E$11</f>
        <v>0</v>
      </c>
      <c r="U11" s="32">
        <v>21</v>
      </c>
      <c r="V11" s="14">
        <f t="shared" ref="V11" si="470">IF(U11&lt;25000,0,IF(U11&lt;=49999,1,IF(U11&lt;=99999,2,IF(U11&lt;=149999,3,IF(U11&lt;=199999,4,5)))))</f>
        <v>0</v>
      </c>
      <c r="W11" s="33">
        <f t="shared" ref="W11" si="471">V11/$E$11</f>
        <v>0</v>
      </c>
      <c r="X11" s="32">
        <v>8</v>
      </c>
      <c r="Y11" s="14">
        <f t="shared" ref="Y11" si="472">IF(X11&lt;25000,0,IF(X11&lt;=49999,1,IF(X11&lt;=99999,2,IF(X11&lt;=149999,3,IF(X11&lt;=199999,4,5)))))</f>
        <v>0</v>
      </c>
      <c r="Z11" s="33">
        <f t="shared" ref="Z11" si="473">Y11/$E$11</f>
        <v>0</v>
      </c>
      <c r="AA11" s="32">
        <v>15</v>
      </c>
      <c r="AB11" s="14">
        <f t="shared" ref="AB11" si="474">IF(AA11&lt;25000,0,IF(AA11&lt;=49999,1,IF(AA11&lt;=99999,2,IF(AA11&lt;=149999,3,IF(AA11&lt;=199999,4,5)))))</f>
        <v>0</v>
      </c>
      <c r="AC11" s="33">
        <f t="shared" ref="AC11" si="475">AB11/$E$11</f>
        <v>0</v>
      </c>
      <c r="AD11" s="32">
        <v>14</v>
      </c>
      <c r="AE11" s="14">
        <f t="shared" ref="AE11" si="476">IF(AD11&lt;25000,0,IF(AD11&lt;=49999,1,IF(AD11&lt;=99999,2,IF(AD11&lt;=149999,3,IF(AD11&lt;=199999,4,5)))))</f>
        <v>0</v>
      </c>
      <c r="AF11" s="33">
        <f t="shared" ref="AF11" si="477">AE11/$E$11</f>
        <v>0</v>
      </c>
      <c r="AG11" s="32">
        <v>15</v>
      </c>
      <c r="AH11" s="14">
        <f t="shared" ref="AH11" si="478">IF(AG11&lt;25000,0,IF(AG11&lt;=49999,1,IF(AG11&lt;=99999,2,IF(AG11&lt;=149999,3,IF(AG11&lt;=199999,4,5)))))</f>
        <v>0</v>
      </c>
      <c r="AI11" s="33">
        <f t="shared" ref="AI11" si="479">AH11/$E$11</f>
        <v>0</v>
      </c>
      <c r="AJ11" s="32">
        <v>20</v>
      </c>
      <c r="AK11" s="14">
        <f t="shared" ref="AK11" si="480">IF(AJ11&lt;25000,0,IF(AJ11&lt;=49999,1,IF(AJ11&lt;=99999,2,IF(AJ11&lt;=149999,3,IF(AJ11&lt;=199999,4,5)))))</f>
        <v>0</v>
      </c>
      <c r="AL11" s="33">
        <f t="shared" ref="AL11" si="481">AK11/$E$11</f>
        <v>0</v>
      </c>
      <c r="AM11" s="32">
        <v>26</v>
      </c>
      <c r="AN11" s="14">
        <f t="shared" ref="AN11" si="482">IF(AM11&lt;25000,0,IF(AM11&lt;=49999,1,IF(AM11&lt;=99999,2,IF(AM11&lt;=149999,3,IF(AM11&lt;=199999,4,5)))))</f>
        <v>0</v>
      </c>
      <c r="AO11" s="33">
        <f t="shared" ref="AO11" si="483">AN11/$E$11</f>
        <v>0</v>
      </c>
      <c r="AP11" s="32">
        <v>21</v>
      </c>
      <c r="AQ11" s="14">
        <f t="shared" ref="AQ11" si="484">IF(AP11&lt;25000,0,IF(AP11&lt;=49999,1,IF(AP11&lt;=99999,2,IF(AP11&lt;=149999,3,IF(AP11&lt;=199999,4,5)))))</f>
        <v>0</v>
      </c>
      <c r="AR11" s="33">
        <f t="shared" ref="AR11" si="485">AQ11/$E$11</f>
        <v>0</v>
      </c>
      <c r="AS11" s="32">
        <v>41</v>
      </c>
      <c r="AT11" s="14">
        <f t="shared" ref="AT11" si="486">IF(AS11&lt;25000,0,IF(AS11&lt;=49999,1,IF(AS11&lt;=99999,2,IF(AS11&lt;=149999,3,IF(AS11&lt;=199999,4,5)))))</f>
        <v>0</v>
      </c>
      <c r="AU11" s="33">
        <f t="shared" ref="AU11" si="487">AT11/$E$11</f>
        <v>0</v>
      </c>
      <c r="AV11" s="32">
        <v>8</v>
      </c>
      <c r="AW11" s="14">
        <f t="shared" ref="AW11" si="488">IF(AV11&lt;25000,0,IF(AV11&lt;=49999,1,IF(AV11&lt;=99999,2,IF(AV11&lt;=149999,3,IF(AV11&lt;=199999,4,5)))))</f>
        <v>0</v>
      </c>
      <c r="AX11" s="33">
        <f t="shared" ref="AX11" si="489">AW11/$E$11</f>
        <v>0</v>
      </c>
      <c r="AY11" s="32">
        <v>14</v>
      </c>
      <c r="AZ11" s="14">
        <f t="shared" ref="AZ11" si="490">IF(AY11&lt;25000,0,IF(AY11&lt;=49999,1,IF(AY11&lt;=99999,2,IF(AY11&lt;=149999,3,IF(AY11&lt;=199999,4,5)))))</f>
        <v>0</v>
      </c>
      <c r="BA11" s="33">
        <f t="shared" ref="BA11" si="491">AZ11/$E$11</f>
        <v>0</v>
      </c>
      <c r="BB11" s="32">
        <v>29</v>
      </c>
      <c r="BC11" s="14">
        <f t="shared" ref="BC11" si="492">IF(BB11&lt;25000,0,IF(BB11&lt;=49999,1,IF(BB11&lt;=99999,2,IF(BB11&lt;=149999,3,IF(BB11&lt;=199999,4,5)))))</f>
        <v>0</v>
      </c>
      <c r="BD11" s="33">
        <f t="shared" ref="BD11" si="493">BC11/$E$11</f>
        <v>0</v>
      </c>
      <c r="BE11" s="32">
        <v>32</v>
      </c>
      <c r="BF11" s="14">
        <f t="shared" ref="BF11" si="494">IF(BE11&lt;25000,0,IF(BE11&lt;=49999,1,IF(BE11&lt;=99999,2,IF(BE11&lt;=149999,3,IF(BE11&lt;=199999,4,5)))))</f>
        <v>0</v>
      </c>
      <c r="BG11" s="33">
        <f t="shared" ref="BG11" si="495">BF11/$E$11</f>
        <v>0</v>
      </c>
      <c r="BH11" s="32">
        <v>48</v>
      </c>
      <c r="BI11" s="14">
        <f t="shared" ref="BI11" si="496">IF(BH11&lt;25000,0,IF(BH11&lt;=49999,1,IF(BH11&lt;=99999,2,IF(BH11&lt;=149999,3,IF(BH11&lt;=199999,4,5)))))</f>
        <v>0</v>
      </c>
      <c r="BJ11" s="33">
        <f t="shared" ref="BJ11" si="497">BI11/$E$11</f>
        <v>0</v>
      </c>
      <c r="BK11" s="32">
        <v>16</v>
      </c>
      <c r="BL11" s="14">
        <f t="shared" ref="BL11" si="498">IF(BK11&lt;25000,0,IF(BK11&lt;=49999,1,IF(BK11&lt;=99999,2,IF(BK11&lt;=149999,3,IF(BK11&lt;=199999,4,5)))))</f>
        <v>0</v>
      </c>
      <c r="BM11" s="33">
        <f t="shared" ref="BM11" si="499">BL11/$E$11</f>
        <v>0</v>
      </c>
      <c r="BN11" s="32">
        <v>17</v>
      </c>
      <c r="BO11" s="14">
        <f t="shared" ref="BO11" si="500">IF(BN11&lt;25000,0,IF(BN11&lt;=49999,1,IF(BN11&lt;=99999,2,IF(BN11&lt;=149999,3,IF(BN11&lt;=199999,4,5)))))</f>
        <v>0</v>
      </c>
      <c r="BP11" s="33">
        <f t="shared" ref="BP11" si="501">BO11/$E$11</f>
        <v>0</v>
      </c>
      <c r="BQ11" s="32">
        <v>21</v>
      </c>
      <c r="BR11" s="14">
        <f t="shared" ref="BR11" si="502">IF(BQ11&lt;25000,0,IF(BQ11&lt;=49999,1,IF(BQ11&lt;=99999,2,IF(BQ11&lt;=149999,3,IF(BQ11&lt;=199999,4,5)))))</f>
        <v>0</v>
      </c>
      <c r="BS11" s="33">
        <f t="shared" ref="BS11" si="503">BR11/$E$11</f>
        <v>0</v>
      </c>
      <c r="BT11" s="32">
        <v>23</v>
      </c>
      <c r="BU11" s="14">
        <f t="shared" ref="BU11" si="504">IF(BT11&lt;25000,0,IF(BT11&lt;=49999,1,IF(BT11&lt;=99999,2,IF(BT11&lt;=149999,3,IF(BT11&lt;=199999,4,5)))))</f>
        <v>0</v>
      </c>
      <c r="BV11" s="33">
        <f t="shared" ref="BV11" si="505">BU11/$E$11</f>
        <v>0</v>
      </c>
      <c r="BW11" s="32">
        <v>25</v>
      </c>
      <c r="BX11" s="14">
        <f t="shared" ref="BX11" si="506">IF(BW11&lt;25000,0,IF(BW11&lt;=49999,1,IF(BW11&lt;=99999,2,IF(BW11&lt;=149999,3,IF(BW11&lt;=199999,4,5)))))</f>
        <v>0</v>
      </c>
      <c r="BY11" s="33">
        <f t="shared" ref="BY11" si="507">BX11/$E$11</f>
        <v>0</v>
      </c>
      <c r="BZ11" s="32">
        <v>22</v>
      </c>
      <c r="CA11" s="14">
        <f t="shared" ref="CA11" si="508">IF(BZ11&lt;25000,0,IF(BZ11&lt;=49999,1,IF(BZ11&lt;=99999,2,IF(BZ11&lt;=149999,3,IF(BZ11&lt;=199999,4,5)))))</f>
        <v>0</v>
      </c>
      <c r="CB11" s="33">
        <f t="shared" ref="CB11" si="509">CA11/$E$11</f>
        <v>0</v>
      </c>
      <c r="CC11" s="32">
        <v>29</v>
      </c>
      <c r="CD11" s="14">
        <f t="shared" ref="CD11" si="510">IF(CC11&lt;25000,0,IF(CC11&lt;=49999,1,IF(CC11&lt;=99999,2,IF(CC11&lt;=149999,3,IF(CC11&lt;=199999,4,5)))))</f>
        <v>0</v>
      </c>
      <c r="CE11" s="33">
        <f t="shared" ref="CE11" si="511">CD11/$E$11</f>
        <v>0</v>
      </c>
      <c r="CF11" s="32">
        <v>26</v>
      </c>
      <c r="CG11" s="14">
        <f t="shared" ref="CG11" si="512">IF(CF11&lt;25000,0,IF(CF11&lt;=49999,1,IF(CF11&lt;=99999,2,IF(CF11&lt;=149999,3,IF(CF11&lt;=199999,4,5)))))</f>
        <v>0</v>
      </c>
      <c r="CH11" s="33">
        <f t="shared" ref="CH11" si="513">CG11/$E$11</f>
        <v>0</v>
      </c>
      <c r="CI11" s="32">
        <v>101</v>
      </c>
      <c r="CJ11" s="14">
        <f t="shared" ref="CJ11" si="514">IF(CI11&lt;25000,0,IF(CI11&lt;=49999,1,IF(CI11&lt;=99999,2,IF(CI11&lt;=149999,3,IF(CI11&lt;=199999,4,5)))))</f>
        <v>0</v>
      </c>
      <c r="CK11" s="33">
        <f t="shared" ref="CK11" si="515">CJ11/$E$11</f>
        <v>0</v>
      </c>
      <c r="CL11" s="32">
        <v>59</v>
      </c>
      <c r="CM11" s="14">
        <f t="shared" ref="CM11" si="516">IF(CL11&lt;25000,0,IF(CL11&lt;=49999,1,IF(CL11&lt;=99999,2,IF(CL11&lt;=149999,3,IF(CL11&lt;=199999,4,5)))))</f>
        <v>0</v>
      </c>
      <c r="CN11" s="33">
        <f t="shared" ref="CN11" si="517">CM11/$E$11</f>
        <v>0</v>
      </c>
      <c r="CO11" s="32">
        <v>30</v>
      </c>
      <c r="CP11" s="14">
        <f t="shared" ref="CP11" si="518">IF(CO11&lt;25000,0,IF(CO11&lt;=49999,1,IF(CO11&lt;=99999,2,IF(CO11&lt;=149999,3,IF(CO11&lt;=199999,4,5)))))</f>
        <v>0</v>
      </c>
      <c r="CQ11" s="33">
        <f t="shared" ref="CQ11" si="519">CP11/$E$11</f>
        <v>0</v>
      </c>
      <c r="CR11" s="32">
        <v>18</v>
      </c>
      <c r="CS11" s="14">
        <f t="shared" ref="CS11" si="520">IF(CR11&lt;25000,0,IF(CR11&lt;=49999,1,IF(CR11&lt;=99999,2,IF(CR11&lt;=149999,3,IF(CR11&lt;=199999,4,5)))))</f>
        <v>0</v>
      </c>
      <c r="CT11" s="33">
        <f t="shared" ref="CT11" si="521">CS11/$E$11</f>
        <v>0</v>
      </c>
      <c r="CU11" s="32">
        <v>43</v>
      </c>
      <c r="CV11" s="14">
        <f t="shared" ref="CV11" si="522">IF(CU11&lt;25000,0,IF(CU11&lt;=49999,1,IF(CU11&lt;=99999,2,IF(CU11&lt;=149999,3,IF(CU11&lt;=199999,4,5)))))</f>
        <v>0</v>
      </c>
      <c r="CW11" s="33">
        <f t="shared" ref="CW11" si="523">CV11/$E$11</f>
        <v>0</v>
      </c>
      <c r="CX11" s="32">
        <v>49</v>
      </c>
      <c r="CY11" s="14">
        <f t="shared" ref="CY11" si="524">IF(CX11&lt;25000,0,IF(CX11&lt;=49999,1,IF(CX11&lt;=99999,2,IF(CX11&lt;=149999,3,IF(CX11&lt;=199999,4,5)))))</f>
        <v>0</v>
      </c>
      <c r="CZ11" s="33">
        <f t="shared" ref="CZ11" si="525">CY11/$E$11</f>
        <v>0</v>
      </c>
      <c r="DA11" s="32">
        <v>53</v>
      </c>
      <c r="DB11" s="14">
        <f t="shared" ref="DB11" si="526">IF(DA11&lt;25000,0,IF(DA11&lt;=49999,1,IF(DA11&lt;=99999,2,IF(DA11&lt;=149999,3,IF(DA11&lt;=199999,4,5)))))</f>
        <v>0</v>
      </c>
      <c r="DC11" s="33">
        <f t="shared" ref="DC11" si="527">DB11/$E$11</f>
        <v>0</v>
      </c>
    </row>
    <row r="12" spans="1:107" ht="22.5" customHeight="1" x14ac:dyDescent="0.25">
      <c r="A12" s="14" t="s">
        <v>5</v>
      </c>
      <c r="B12" s="15" t="s">
        <v>32</v>
      </c>
      <c r="C12" s="14" t="s">
        <v>27</v>
      </c>
      <c r="D12" s="15" t="s">
        <v>77</v>
      </c>
      <c r="E12" s="25">
        <v>5</v>
      </c>
      <c r="F12" s="34">
        <v>0.748</v>
      </c>
      <c r="G12" s="14">
        <f>IF(F12&lt;=49%,0,IF(F12&lt;=59%,1,IF(F12&lt;=69%,2,IF(F12&lt;=79%,3,IF(F12&lt;=89%,4,IF(F12&lt;=100%,5,"Ошибка ввода"))))))</f>
        <v>3</v>
      </c>
      <c r="H12" s="33">
        <f>G12/$E$12</f>
        <v>0.6</v>
      </c>
      <c r="I12" s="34">
        <v>0.84099999999999997</v>
      </c>
      <c r="J12" s="14">
        <f t="shared" ref="J12" si="528">IF(I12&lt;=49%,0,IF(I12&lt;=59%,1,IF(I12&lt;=69%,2,IF(I12&lt;=79%,3,IF(I12&lt;=89%,4,IF(I12&lt;=100%,5,"Ошибка ввода"))))))</f>
        <v>4</v>
      </c>
      <c r="K12" s="33">
        <f t="shared" ref="K12" si="529">J12/$E$12</f>
        <v>0.8</v>
      </c>
      <c r="L12" s="34">
        <v>0.91400000000000003</v>
      </c>
      <c r="M12" s="14">
        <f t="shared" ref="M12" si="530">IF(L12&lt;=49%,0,IF(L12&lt;=59%,1,IF(L12&lt;=69%,2,IF(L12&lt;=79%,3,IF(L12&lt;=89%,4,IF(L12&lt;=100%,5,"Ошибка ввода"))))))</f>
        <v>5</v>
      </c>
      <c r="N12" s="33">
        <f t="shared" ref="N12" si="531">M12/$E$12</f>
        <v>1</v>
      </c>
      <c r="O12" s="34">
        <v>0.85799999999999998</v>
      </c>
      <c r="P12" s="14">
        <f t="shared" ref="P12" si="532">IF(O12&lt;=49%,0,IF(O12&lt;=59%,1,IF(O12&lt;=69%,2,IF(O12&lt;=79%,3,IF(O12&lt;=89%,4,IF(O12&lt;=100%,5,"Ошибка ввода"))))))</f>
        <v>4</v>
      </c>
      <c r="Q12" s="33">
        <f t="shared" ref="Q12" si="533">P12/$E$12</f>
        <v>0.8</v>
      </c>
      <c r="R12" s="34">
        <v>0.85899999999999999</v>
      </c>
      <c r="S12" s="14">
        <f t="shared" ref="S12" si="534">IF(R12&lt;=49%,0,IF(R12&lt;=59%,1,IF(R12&lt;=69%,2,IF(R12&lt;=79%,3,IF(R12&lt;=89%,4,IF(R12&lt;=100%,5,"Ошибка ввода"))))))</f>
        <v>4</v>
      </c>
      <c r="T12" s="33">
        <f t="shared" ref="T12" si="535">S12/$E$12</f>
        <v>0.8</v>
      </c>
      <c r="U12" s="34">
        <v>0.82199999999999995</v>
      </c>
      <c r="V12" s="14">
        <f t="shared" ref="V12" si="536">IF(U12&lt;=49%,0,IF(U12&lt;=59%,1,IF(U12&lt;=69%,2,IF(U12&lt;=79%,3,IF(U12&lt;=89%,4,IF(U12&lt;=100%,5,"Ошибка ввода"))))))</f>
        <v>4</v>
      </c>
      <c r="W12" s="33">
        <f t="shared" ref="W12" si="537">V12/$E$12</f>
        <v>0.8</v>
      </c>
      <c r="X12" s="34">
        <v>0.89400000000000002</v>
      </c>
      <c r="Y12" s="14">
        <f t="shared" ref="Y12" si="538">IF(X12&lt;=49%,0,IF(X12&lt;=59%,1,IF(X12&lt;=69%,2,IF(X12&lt;=79%,3,IF(X12&lt;=89%,4,IF(X12&lt;=100%,5,"Ошибка ввода"))))))</f>
        <v>5</v>
      </c>
      <c r="Z12" s="33">
        <f t="shared" ref="Z12" si="539">Y12/$E$12</f>
        <v>1</v>
      </c>
      <c r="AA12" s="34">
        <v>0.85499999999999998</v>
      </c>
      <c r="AB12" s="14">
        <f t="shared" ref="AB12" si="540">IF(AA12&lt;=49%,0,IF(AA12&lt;=59%,1,IF(AA12&lt;=69%,2,IF(AA12&lt;=79%,3,IF(AA12&lt;=89%,4,IF(AA12&lt;=100%,5,"Ошибка ввода"))))))</f>
        <v>4</v>
      </c>
      <c r="AC12" s="33">
        <f t="shared" ref="AC12" si="541">AB12/$E$12</f>
        <v>0.8</v>
      </c>
      <c r="AD12" s="34">
        <v>0.83899999999999997</v>
      </c>
      <c r="AE12" s="14">
        <f t="shared" ref="AE12" si="542">IF(AD12&lt;=49%,0,IF(AD12&lt;=59%,1,IF(AD12&lt;=69%,2,IF(AD12&lt;=79%,3,IF(AD12&lt;=89%,4,IF(AD12&lt;=100%,5,"Ошибка ввода"))))))</f>
        <v>4</v>
      </c>
      <c r="AF12" s="33">
        <f t="shared" ref="AF12" si="543">AE12/$E$12</f>
        <v>0.8</v>
      </c>
      <c r="AG12" s="34">
        <v>0.77500000000000002</v>
      </c>
      <c r="AH12" s="14">
        <f t="shared" ref="AH12" si="544">IF(AG12&lt;=49%,0,IF(AG12&lt;=59%,1,IF(AG12&lt;=69%,2,IF(AG12&lt;=79%,3,IF(AG12&lt;=89%,4,IF(AG12&lt;=100%,5,"Ошибка ввода"))))))</f>
        <v>3</v>
      </c>
      <c r="AI12" s="33">
        <f t="shared" ref="AI12" si="545">AH12/$E$12</f>
        <v>0.6</v>
      </c>
      <c r="AJ12" s="34">
        <v>0.90800000000000003</v>
      </c>
      <c r="AK12" s="14">
        <f t="shared" ref="AK12" si="546">IF(AJ12&lt;=49%,0,IF(AJ12&lt;=59%,1,IF(AJ12&lt;=69%,2,IF(AJ12&lt;=79%,3,IF(AJ12&lt;=89%,4,IF(AJ12&lt;=100%,5,"Ошибка ввода"))))))</f>
        <v>5</v>
      </c>
      <c r="AL12" s="33">
        <f t="shared" ref="AL12" si="547">AK12/$E$12</f>
        <v>1</v>
      </c>
      <c r="AM12" s="34">
        <v>0.84099999999999997</v>
      </c>
      <c r="AN12" s="14">
        <f t="shared" ref="AN12" si="548">IF(AM12&lt;=49%,0,IF(AM12&lt;=59%,1,IF(AM12&lt;=69%,2,IF(AM12&lt;=79%,3,IF(AM12&lt;=89%,4,IF(AM12&lt;=100%,5,"Ошибка ввода"))))))</f>
        <v>4</v>
      </c>
      <c r="AO12" s="33">
        <f t="shared" ref="AO12" si="549">AN12/$E$12</f>
        <v>0.8</v>
      </c>
      <c r="AP12" s="34">
        <v>0.86299999999999999</v>
      </c>
      <c r="AQ12" s="14">
        <f t="shared" ref="AQ12" si="550">IF(AP12&lt;=49%,0,IF(AP12&lt;=59%,1,IF(AP12&lt;=69%,2,IF(AP12&lt;=79%,3,IF(AP12&lt;=89%,4,IF(AP12&lt;=100%,5,"Ошибка ввода"))))))</f>
        <v>4</v>
      </c>
      <c r="AR12" s="33">
        <f t="shared" ref="AR12" si="551">AQ12/$E$12</f>
        <v>0.8</v>
      </c>
      <c r="AS12" s="34">
        <v>0.82799999999999996</v>
      </c>
      <c r="AT12" s="14">
        <f t="shared" ref="AT12" si="552">IF(AS12&lt;=49%,0,IF(AS12&lt;=59%,1,IF(AS12&lt;=69%,2,IF(AS12&lt;=79%,3,IF(AS12&lt;=89%,4,IF(AS12&lt;=100%,5,"Ошибка ввода"))))))</f>
        <v>4</v>
      </c>
      <c r="AU12" s="33">
        <f t="shared" ref="AU12" si="553">AT12/$E$12</f>
        <v>0.8</v>
      </c>
      <c r="AV12" s="34">
        <v>0.79800000000000004</v>
      </c>
      <c r="AW12" s="14">
        <f t="shared" ref="AW12" si="554">IF(AV12&lt;=49%,0,IF(AV12&lt;=59%,1,IF(AV12&lt;=69%,2,IF(AV12&lt;=79%,3,IF(AV12&lt;=89%,4,IF(AV12&lt;=100%,5,"Ошибка ввода"))))))</f>
        <v>4</v>
      </c>
      <c r="AX12" s="33">
        <f t="shared" ref="AX12" si="555">AW12/$E$12</f>
        <v>0.8</v>
      </c>
      <c r="AY12" s="34">
        <v>0.90400000000000003</v>
      </c>
      <c r="AZ12" s="14">
        <f t="shared" ref="AZ12" si="556">IF(AY12&lt;=49%,0,IF(AY12&lt;=59%,1,IF(AY12&lt;=69%,2,IF(AY12&lt;=79%,3,IF(AY12&lt;=89%,4,IF(AY12&lt;=100%,5,"Ошибка ввода"))))))</f>
        <v>5</v>
      </c>
      <c r="BA12" s="33">
        <f t="shared" ref="BA12" si="557">AZ12/$E$12</f>
        <v>1</v>
      </c>
      <c r="BB12" s="34">
        <v>0.93</v>
      </c>
      <c r="BC12" s="14">
        <f t="shared" ref="BC12" si="558">IF(BB12&lt;=49%,0,IF(BB12&lt;=59%,1,IF(BB12&lt;=69%,2,IF(BB12&lt;=79%,3,IF(BB12&lt;=89%,4,IF(BB12&lt;=100%,5,"Ошибка ввода"))))))</f>
        <v>5</v>
      </c>
      <c r="BD12" s="33">
        <f t="shared" ref="BD12" si="559">BC12/$E$12</f>
        <v>1</v>
      </c>
      <c r="BE12" s="34">
        <v>0.86699999999999999</v>
      </c>
      <c r="BF12" s="14">
        <f t="shared" ref="BF12" si="560">IF(BE12&lt;=49%,0,IF(BE12&lt;=59%,1,IF(BE12&lt;=69%,2,IF(BE12&lt;=79%,3,IF(BE12&lt;=89%,4,IF(BE12&lt;=100%,5,"Ошибка ввода"))))))</f>
        <v>4</v>
      </c>
      <c r="BG12" s="33">
        <f t="shared" ref="BG12" si="561">BF12/$E$12</f>
        <v>0.8</v>
      </c>
      <c r="BH12" s="34">
        <v>0.88600000000000001</v>
      </c>
      <c r="BI12" s="14">
        <f t="shared" ref="BI12" si="562">IF(BH12&lt;=49%,0,IF(BH12&lt;=59%,1,IF(BH12&lt;=69%,2,IF(BH12&lt;=79%,3,IF(BH12&lt;=89%,4,IF(BH12&lt;=100%,5,"Ошибка ввода"))))))</f>
        <v>4</v>
      </c>
      <c r="BJ12" s="33">
        <f t="shared" ref="BJ12" si="563">BI12/$E$12</f>
        <v>0.8</v>
      </c>
      <c r="BK12" s="34">
        <v>0.89</v>
      </c>
      <c r="BL12" s="14">
        <f t="shared" ref="BL12" si="564">IF(BK12&lt;=49%,0,IF(BK12&lt;=59%,1,IF(BK12&lt;=69%,2,IF(BK12&lt;=79%,3,IF(BK12&lt;=89%,4,IF(BK12&lt;=100%,5,"Ошибка ввода"))))))</f>
        <v>4</v>
      </c>
      <c r="BM12" s="33">
        <f t="shared" ref="BM12" si="565">BL12/$E$12</f>
        <v>0.8</v>
      </c>
      <c r="BN12" s="34">
        <v>0.85099999999999998</v>
      </c>
      <c r="BO12" s="14">
        <f t="shared" ref="BO12" si="566">IF(BN12&lt;=49%,0,IF(BN12&lt;=59%,1,IF(BN12&lt;=69%,2,IF(BN12&lt;=79%,3,IF(BN12&lt;=89%,4,IF(BN12&lt;=100%,5,"Ошибка ввода"))))))</f>
        <v>4</v>
      </c>
      <c r="BP12" s="33">
        <f t="shared" ref="BP12" si="567">BO12/$E$12</f>
        <v>0.8</v>
      </c>
      <c r="BQ12" s="34">
        <v>0.89</v>
      </c>
      <c r="BR12" s="14">
        <f t="shared" ref="BR12" si="568">IF(BQ12&lt;=49%,0,IF(BQ12&lt;=59%,1,IF(BQ12&lt;=69%,2,IF(BQ12&lt;=79%,3,IF(BQ12&lt;=89%,4,IF(BQ12&lt;=100%,5,"Ошибка ввода"))))))</f>
        <v>4</v>
      </c>
      <c r="BS12" s="33">
        <f t="shared" ref="BS12" si="569">BR12/$E$12</f>
        <v>0.8</v>
      </c>
      <c r="BT12" s="34">
        <v>0.88900000000000001</v>
      </c>
      <c r="BU12" s="14">
        <f t="shared" ref="BU12" si="570">IF(BT12&lt;=49%,0,IF(BT12&lt;=59%,1,IF(BT12&lt;=69%,2,IF(BT12&lt;=79%,3,IF(BT12&lt;=89%,4,IF(BT12&lt;=100%,5,"Ошибка ввода"))))))</f>
        <v>4</v>
      </c>
      <c r="BV12" s="33">
        <f t="shared" ref="BV12" si="571">BU12/$E$12</f>
        <v>0.8</v>
      </c>
      <c r="BW12" s="34">
        <v>0.88800000000000001</v>
      </c>
      <c r="BX12" s="14">
        <f t="shared" ref="BX12" si="572">IF(BW12&lt;=49%,0,IF(BW12&lt;=59%,1,IF(BW12&lt;=69%,2,IF(BW12&lt;=79%,3,IF(BW12&lt;=89%,4,IF(BW12&lt;=100%,5,"Ошибка ввода"))))))</f>
        <v>4</v>
      </c>
      <c r="BY12" s="33">
        <f t="shared" ref="BY12" si="573">BX12/$E$12</f>
        <v>0.8</v>
      </c>
      <c r="BZ12" s="34">
        <v>0.874</v>
      </c>
      <c r="CA12" s="14">
        <f t="shared" ref="CA12" si="574">IF(BZ12&lt;=49%,0,IF(BZ12&lt;=59%,1,IF(BZ12&lt;=69%,2,IF(BZ12&lt;=79%,3,IF(BZ12&lt;=89%,4,IF(BZ12&lt;=100%,5,"Ошибка ввода"))))))</f>
        <v>4</v>
      </c>
      <c r="CB12" s="33">
        <f t="shared" ref="CB12" si="575">CA12/$E$12</f>
        <v>0.8</v>
      </c>
      <c r="CC12" s="34">
        <v>0.879</v>
      </c>
      <c r="CD12" s="14">
        <f t="shared" ref="CD12" si="576">IF(CC12&lt;=49%,0,IF(CC12&lt;=59%,1,IF(CC12&lt;=69%,2,IF(CC12&lt;=79%,3,IF(CC12&lt;=89%,4,IF(CC12&lt;=100%,5,"Ошибка ввода"))))))</f>
        <v>4</v>
      </c>
      <c r="CE12" s="33">
        <f t="shared" ref="CE12" si="577">CD12/$E$12</f>
        <v>0.8</v>
      </c>
      <c r="CF12" s="34">
        <v>0.85299999999999998</v>
      </c>
      <c r="CG12" s="14">
        <f t="shared" ref="CG12" si="578">IF(CF12&lt;=49%,0,IF(CF12&lt;=59%,1,IF(CF12&lt;=69%,2,IF(CF12&lt;=79%,3,IF(CF12&lt;=89%,4,IF(CF12&lt;=100%,5,"Ошибка ввода"))))))</f>
        <v>4</v>
      </c>
      <c r="CH12" s="33">
        <f t="shared" ref="CH12" si="579">CG12/$E$12</f>
        <v>0.8</v>
      </c>
      <c r="CI12" s="34">
        <v>0.84099999999999997</v>
      </c>
      <c r="CJ12" s="14">
        <f t="shared" ref="CJ12" si="580">IF(CI12&lt;=49%,0,IF(CI12&lt;=59%,1,IF(CI12&lt;=69%,2,IF(CI12&lt;=79%,3,IF(CI12&lt;=89%,4,IF(CI12&lt;=100%,5,"Ошибка ввода"))))))</f>
        <v>4</v>
      </c>
      <c r="CK12" s="33">
        <f t="shared" ref="CK12" si="581">CJ12/$E$12</f>
        <v>0.8</v>
      </c>
      <c r="CL12" s="34">
        <v>0.84899999999999998</v>
      </c>
      <c r="CM12" s="14">
        <f t="shared" ref="CM12" si="582">IF(CL12&lt;=49%,0,IF(CL12&lt;=59%,1,IF(CL12&lt;=69%,2,IF(CL12&lt;=79%,3,IF(CL12&lt;=89%,4,IF(CL12&lt;=100%,5,"Ошибка ввода"))))))</f>
        <v>4</v>
      </c>
      <c r="CN12" s="33">
        <f t="shared" ref="CN12" si="583">CM12/$E$12</f>
        <v>0.8</v>
      </c>
      <c r="CO12" s="34">
        <v>0.8</v>
      </c>
      <c r="CP12" s="14">
        <f t="shared" ref="CP12" si="584">IF(CO12&lt;=49%,0,IF(CO12&lt;=59%,1,IF(CO12&lt;=69%,2,IF(CO12&lt;=79%,3,IF(CO12&lt;=89%,4,IF(CO12&lt;=100%,5,"Ошибка ввода"))))))</f>
        <v>4</v>
      </c>
      <c r="CQ12" s="33">
        <f t="shared" ref="CQ12" si="585">CP12/$E$12</f>
        <v>0.8</v>
      </c>
      <c r="CR12" s="34">
        <v>0.55700000000000005</v>
      </c>
      <c r="CS12" s="14">
        <f t="shared" ref="CS12" si="586">IF(CR12&lt;=49%,0,IF(CR12&lt;=59%,1,IF(CR12&lt;=69%,2,IF(CR12&lt;=79%,3,IF(CR12&lt;=89%,4,IF(CR12&lt;=100%,5,"Ошибка ввода"))))))</f>
        <v>1</v>
      </c>
      <c r="CT12" s="33">
        <f t="shared" ref="CT12" si="587">CS12/$E$12</f>
        <v>0.2</v>
      </c>
      <c r="CU12" s="34">
        <v>0.86199999999999999</v>
      </c>
      <c r="CV12" s="14">
        <f t="shared" ref="CV12" si="588">IF(CU12&lt;=49%,0,IF(CU12&lt;=59%,1,IF(CU12&lt;=69%,2,IF(CU12&lt;=79%,3,IF(CU12&lt;=89%,4,IF(CU12&lt;=100%,5,"Ошибка ввода"))))))</f>
        <v>4</v>
      </c>
      <c r="CW12" s="33">
        <f t="shared" ref="CW12" si="589">CV12/$E$12</f>
        <v>0.8</v>
      </c>
      <c r="CX12" s="34">
        <v>0.99099999999999999</v>
      </c>
      <c r="CY12" s="14">
        <f t="shared" ref="CY12" si="590">IF(CX12&lt;=49%,0,IF(CX12&lt;=59%,1,IF(CX12&lt;=69%,2,IF(CX12&lt;=79%,3,IF(CX12&lt;=89%,4,IF(CX12&lt;=100%,5,"Ошибка ввода"))))))</f>
        <v>5</v>
      </c>
      <c r="CZ12" s="33">
        <f t="shared" ref="CZ12" si="591">CY12/$E$12</f>
        <v>1</v>
      </c>
      <c r="DA12" s="34">
        <v>0.86</v>
      </c>
      <c r="DB12" s="14">
        <f t="shared" ref="DB12" si="592">IF(DA12&lt;=49%,0,IF(DA12&lt;=59%,1,IF(DA12&lt;=69%,2,IF(DA12&lt;=79%,3,IF(DA12&lt;=89%,4,IF(DA12&lt;=100%,5,"Ошибка ввода"))))))</f>
        <v>4</v>
      </c>
      <c r="DC12" s="33">
        <f t="shared" ref="DC12" si="593">DB12/$E$12</f>
        <v>0.8</v>
      </c>
    </row>
    <row r="13" spans="1:107" ht="22.5" x14ac:dyDescent="0.25">
      <c r="A13" s="12" t="s">
        <v>33</v>
      </c>
      <c r="B13" s="13" t="s">
        <v>34</v>
      </c>
      <c r="C13" s="12" t="s">
        <v>28</v>
      </c>
      <c r="D13" s="12" t="s">
        <v>28</v>
      </c>
      <c r="E13" s="24">
        <f>SUM(E14,E18:E19)</f>
        <v>12</v>
      </c>
      <c r="F13" s="30" t="s">
        <v>28</v>
      </c>
      <c r="G13" s="12">
        <f>SUM(G14:G19)</f>
        <v>10</v>
      </c>
      <c r="H13" s="31">
        <f>G13/$E$13</f>
        <v>0.83333333333333337</v>
      </c>
      <c r="I13" s="30" t="s">
        <v>28</v>
      </c>
      <c r="J13" s="12">
        <f t="shared" ref="J13" si="594">SUM(J14:J19)</f>
        <v>10</v>
      </c>
      <c r="K13" s="31">
        <f t="shared" ref="K13" si="595">J13/$E$13</f>
        <v>0.83333333333333337</v>
      </c>
      <c r="L13" s="30" t="s">
        <v>28</v>
      </c>
      <c r="M13" s="12">
        <f t="shared" ref="M13" si="596">SUM(M14:M19)</f>
        <v>10</v>
      </c>
      <c r="N13" s="31">
        <f t="shared" ref="N13" si="597">M13/$E$13</f>
        <v>0.83333333333333337</v>
      </c>
      <c r="O13" s="30" t="s">
        <v>28</v>
      </c>
      <c r="P13" s="12">
        <f t="shared" ref="P13" si="598">SUM(P14:P19)</f>
        <v>4</v>
      </c>
      <c r="Q13" s="31">
        <f t="shared" ref="Q13" si="599">P13/$E$13</f>
        <v>0.33333333333333331</v>
      </c>
      <c r="R13" s="30" t="s">
        <v>28</v>
      </c>
      <c r="S13" s="12">
        <f t="shared" ref="S13" si="600">SUM(S14:S19)</f>
        <v>10</v>
      </c>
      <c r="T13" s="31">
        <f t="shared" ref="T13" si="601">S13/$E$13</f>
        <v>0.83333333333333337</v>
      </c>
      <c r="U13" s="30" t="s">
        <v>28</v>
      </c>
      <c r="V13" s="12">
        <f t="shared" ref="V13" si="602">SUM(V14:V19)</f>
        <v>10</v>
      </c>
      <c r="W13" s="31">
        <f t="shared" ref="W13" si="603">V13/$E$13</f>
        <v>0.83333333333333337</v>
      </c>
      <c r="X13" s="30" t="s">
        <v>28</v>
      </c>
      <c r="Y13" s="12">
        <f t="shared" ref="Y13" si="604">SUM(Y14:Y19)</f>
        <v>10</v>
      </c>
      <c r="Z13" s="31">
        <f t="shared" ref="Z13" si="605">Y13/$E$13</f>
        <v>0.83333333333333337</v>
      </c>
      <c r="AA13" s="30" t="s">
        <v>28</v>
      </c>
      <c r="AB13" s="12">
        <f t="shared" ref="AB13" si="606">SUM(AB14:AB19)</f>
        <v>10</v>
      </c>
      <c r="AC13" s="31">
        <f t="shared" ref="AC13" si="607">AB13/$E$13</f>
        <v>0.83333333333333337</v>
      </c>
      <c r="AD13" s="30" t="s">
        <v>28</v>
      </c>
      <c r="AE13" s="12">
        <f t="shared" ref="AE13" si="608">SUM(AE14:AE19)</f>
        <v>10</v>
      </c>
      <c r="AF13" s="31">
        <f t="shared" ref="AF13" si="609">AE13/$E$13</f>
        <v>0.83333333333333337</v>
      </c>
      <c r="AG13" s="30" t="s">
        <v>28</v>
      </c>
      <c r="AH13" s="12">
        <f t="shared" ref="AH13" si="610">SUM(AH14:AH19)</f>
        <v>10</v>
      </c>
      <c r="AI13" s="31">
        <f t="shared" ref="AI13" si="611">AH13/$E$13</f>
        <v>0.83333333333333337</v>
      </c>
      <c r="AJ13" s="30" t="s">
        <v>28</v>
      </c>
      <c r="AK13" s="12">
        <f t="shared" ref="AK13" si="612">SUM(AK14:AK19)</f>
        <v>10</v>
      </c>
      <c r="AL13" s="31">
        <f t="shared" ref="AL13" si="613">AK13/$E$13</f>
        <v>0.83333333333333337</v>
      </c>
      <c r="AM13" s="30" t="s">
        <v>28</v>
      </c>
      <c r="AN13" s="12">
        <f t="shared" ref="AN13" si="614">SUM(AN14:AN19)</f>
        <v>10</v>
      </c>
      <c r="AO13" s="31">
        <f t="shared" ref="AO13" si="615">AN13/$E$13</f>
        <v>0.83333333333333337</v>
      </c>
      <c r="AP13" s="30" t="s">
        <v>28</v>
      </c>
      <c r="AQ13" s="12">
        <f t="shared" ref="AQ13" si="616">SUM(AQ14:AQ19)</f>
        <v>10</v>
      </c>
      <c r="AR13" s="31">
        <f t="shared" ref="AR13" si="617">AQ13/$E$13</f>
        <v>0.83333333333333337</v>
      </c>
      <c r="AS13" s="30" t="s">
        <v>28</v>
      </c>
      <c r="AT13" s="12">
        <f t="shared" ref="AT13" si="618">SUM(AT14:AT19)</f>
        <v>10</v>
      </c>
      <c r="AU13" s="31">
        <f t="shared" ref="AU13" si="619">AT13/$E$13</f>
        <v>0.83333333333333337</v>
      </c>
      <c r="AV13" s="30" t="s">
        <v>28</v>
      </c>
      <c r="AW13" s="12">
        <f t="shared" ref="AW13" si="620">SUM(AW14:AW19)</f>
        <v>10</v>
      </c>
      <c r="AX13" s="31">
        <f t="shared" ref="AX13" si="621">AW13/$E$13</f>
        <v>0.83333333333333337</v>
      </c>
      <c r="AY13" s="30" t="s">
        <v>28</v>
      </c>
      <c r="AZ13" s="12">
        <f t="shared" ref="AZ13" si="622">SUM(AZ14:AZ19)</f>
        <v>10</v>
      </c>
      <c r="BA13" s="31">
        <f t="shared" ref="BA13" si="623">AZ13/$E$13</f>
        <v>0.83333333333333337</v>
      </c>
      <c r="BB13" s="30" t="s">
        <v>28</v>
      </c>
      <c r="BC13" s="12">
        <f t="shared" ref="BC13" si="624">SUM(BC14:BC19)</f>
        <v>10</v>
      </c>
      <c r="BD13" s="31">
        <f t="shared" ref="BD13" si="625">BC13/$E$13</f>
        <v>0.83333333333333337</v>
      </c>
      <c r="BE13" s="30" t="s">
        <v>28</v>
      </c>
      <c r="BF13" s="12">
        <f t="shared" ref="BF13" si="626">SUM(BF14:BF19)</f>
        <v>10</v>
      </c>
      <c r="BG13" s="31">
        <f t="shared" ref="BG13" si="627">BF13/$E$13</f>
        <v>0.83333333333333337</v>
      </c>
      <c r="BH13" s="30" t="s">
        <v>28</v>
      </c>
      <c r="BI13" s="12">
        <f t="shared" ref="BI13" si="628">SUM(BI14:BI19)</f>
        <v>10</v>
      </c>
      <c r="BJ13" s="31">
        <f t="shared" ref="BJ13" si="629">BI13/$E$13</f>
        <v>0.83333333333333337</v>
      </c>
      <c r="BK13" s="30" t="s">
        <v>28</v>
      </c>
      <c r="BL13" s="12">
        <f t="shared" ref="BL13" si="630">SUM(BL14:BL19)</f>
        <v>10</v>
      </c>
      <c r="BM13" s="31">
        <f t="shared" ref="BM13" si="631">BL13/$E$13</f>
        <v>0.83333333333333337</v>
      </c>
      <c r="BN13" s="30" t="s">
        <v>28</v>
      </c>
      <c r="BO13" s="12">
        <f t="shared" ref="BO13" si="632">SUM(BO14:BO19)</f>
        <v>10</v>
      </c>
      <c r="BP13" s="31">
        <f t="shared" ref="BP13" si="633">BO13/$E$13</f>
        <v>0.83333333333333337</v>
      </c>
      <c r="BQ13" s="30" t="s">
        <v>28</v>
      </c>
      <c r="BR13" s="12">
        <f t="shared" ref="BR13" si="634">SUM(BR14:BR19)</f>
        <v>10</v>
      </c>
      <c r="BS13" s="31">
        <f t="shared" ref="BS13" si="635">BR13/$E$13</f>
        <v>0.83333333333333337</v>
      </c>
      <c r="BT13" s="30" t="s">
        <v>28</v>
      </c>
      <c r="BU13" s="12">
        <f t="shared" ref="BU13" si="636">SUM(BU14:BU19)</f>
        <v>10</v>
      </c>
      <c r="BV13" s="31">
        <f t="shared" ref="BV13" si="637">BU13/$E$13</f>
        <v>0.83333333333333337</v>
      </c>
      <c r="BW13" s="30" t="s">
        <v>28</v>
      </c>
      <c r="BX13" s="12">
        <f t="shared" ref="BX13" si="638">SUM(BX14:BX19)</f>
        <v>10</v>
      </c>
      <c r="BY13" s="31">
        <f t="shared" ref="BY13" si="639">BX13/$E$13</f>
        <v>0.83333333333333337</v>
      </c>
      <c r="BZ13" s="30" t="s">
        <v>28</v>
      </c>
      <c r="CA13" s="12">
        <f t="shared" ref="CA13" si="640">SUM(CA14:CA19)</f>
        <v>10</v>
      </c>
      <c r="CB13" s="31">
        <f t="shared" ref="CB13" si="641">CA13/$E$13</f>
        <v>0.83333333333333337</v>
      </c>
      <c r="CC13" s="30" t="s">
        <v>28</v>
      </c>
      <c r="CD13" s="12">
        <f t="shared" ref="CD13" si="642">SUM(CD14:CD19)</f>
        <v>9</v>
      </c>
      <c r="CE13" s="31">
        <f t="shared" ref="CE13" si="643">CD13/$E$13</f>
        <v>0.75</v>
      </c>
      <c r="CF13" s="30" t="s">
        <v>28</v>
      </c>
      <c r="CG13" s="12">
        <f t="shared" ref="CG13" si="644">SUM(CG14:CG19)</f>
        <v>5</v>
      </c>
      <c r="CH13" s="31">
        <f t="shared" ref="CH13" si="645">CG13/$E$13</f>
        <v>0.41666666666666669</v>
      </c>
      <c r="CI13" s="30" t="s">
        <v>28</v>
      </c>
      <c r="CJ13" s="12">
        <f t="shared" ref="CJ13" si="646">SUM(CJ14:CJ19)</f>
        <v>10</v>
      </c>
      <c r="CK13" s="31">
        <f t="shared" ref="CK13" si="647">CJ13/$E$13</f>
        <v>0.83333333333333337</v>
      </c>
      <c r="CL13" s="30" t="s">
        <v>28</v>
      </c>
      <c r="CM13" s="12">
        <f t="shared" ref="CM13" si="648">SUM(CM14:CM19)</f>
        <v>10</v>
      </c>
      <c r="CN13" s="31">
        <f t="shared" ref="CN13" si="649">CM13/$E$13</f>
        <v>0.83333333333333337</v>
      </c>
      <c r="CO13" s="30" t="s">
        <v>28</v>
      </c>
      <c r="CP13" s="12">
        <f t="shared" ref="CP13" si="650">SUM(CP14:CP19)</f>
        <v>10</v>
      </c>
      <c r="CQ13" s="31">
        <f t="shared" ref="CQ13" si="651">CP13/$E$13</f>
        <v>0.83333333333333337</v>
      </c>
      <c r="CR13" s="30" t="s">
        <v>28</v>
      </c>
      <c r="CS13" s="12">
        <f t="shared" ref="CS13" si="652">SUM(CS14:CS19)</f>
        <v>9</v>
      </c>
      <c r="CT13" s="31">
        <f t="shared" ref="CT13" si="653">CS13/$E$13</f>
        <v>0.75</v>
      </c>
      <c r="CU13" s="30" t="s">
        <v>28</v>
      </c>
      <c r="CV13" s="12">
        <f t="shared" ref="CV13" si="654">SUM(CV14:CV19)</f>
        <v>10</v>
      </c>
      <c r="CW13" s="31">
        <f t="shared" ref="CW13" si="655">CV13/$E$13</f>
        <v>0.83333333333333337</v>
      </c>
      <c r="CX13" s="30" t="s">
        <v>28</v>
      </c>
      <c r="CY13" s="12">
        <f t="shared" ref="CY13" si="656">SUM(CY14:CY19)</f>
        <v>10</v>
      </c>
      <c r="CZ13" s="31">
        <f t="shared" ref="CZ13" si="657">CY13/$E$13</f>
        <v>0.83333333333333337</v>
      </c>
      <c r="DA13" s="30" t="s">
        <v>28</v>
      </c>
      <c r="DB13" s="12">
        <f t="shared" ref="DB13" si="658">SUM(DB14:DB19)</f>
        <v>10</v>
      </c>
      <c r="DC13" s="31">
        <f t="shared" ref="DC13" si="659">DB13/$E$13</f>
        <v>0.83333333333333337</v>
      </c>
    </row>
    <row r="14" spans="1:107" ht="22.5" customHeight="1" x14ac:dyDescent="0.25">
      <c r="A14" s="76" t="s">
        <v>6</v>
      </c>
      <c r="B14" s="79" t="s">
        <v>66</v>
      </c>
      <c r="C14" s="76" t="s">
        <v>67</v>
      </c>
      <c r="D14" s="15" t="s">
        <v>52</v>
      </c>
      <c r="E14" s="25">
        <v>6</v>
      </c>
      <c r="F14" s="35" t="s">
        <v>28</v>
      </c>
      <c r="G14" s="76">
        <f>IF(OR(F15&gt;1,F16&gt;1,F17&gt;1),"Ошибка ввода",F15*$E$15+F16*$E$16+F17*$E$17)</f>
        <v>6</v>
      </c>
      <c r="H14" s="82">
        <f>G14/$E$14</f>
        <v>1</v>
      </c>
      <c r="I14" s="35" t="s">
        <v>28</v>
      </c>
      <c r="J14" s="76">
        <f t="shared" ref="J14" si="660">IF(OR(I15&gt;1,I16&gt;1,I17&gt;1),"Ошибка ввода",I15*$E$15+I16*$E$16+I17*$E$17)</f>
        <v>6</v>
      </c>
      <c r="K14" s="82">
        <f t="shared" ref="K14" si="661">J14/$E$14</f>
        <v>1</v>
      </c>
      <c r="L14" s="35" t="s">
        <v>28</v>
      </c>
      <c r="M14" s="76">
        <f t="shared" ref="M14" si="662">IF(OR(L15&gt;1,L16&gt;1,L17&gt;1),"Ошибка ввода",L15*$E$15+L16*$E$16+L17*$E$17)</f>
        <v>6</v>
      </c>
      <c r="N14" s="82">
        <f t="shared" ref="N14" si="663">M14/$E$14</f>
        <v>1</v>
      </c>
      <c r="O14" s="35" t="s">
        <v>28</v>
      </c>
      <c r="P14" s="76">
        <f t="shared" ref="P14" si="664">IF(OR(O15&gt;1,O16&gt;1,O17&gt;1),"Ошибка ввода",O15*$E$15+O16*$E$16+O17*$E$17)</f>
        <v>0</v>
      </c>
      <c r="Q14" s="82">
        <f t="shared" ref="Q14" si="665">P14/$E$14</f>
        <v>0</v>
      </c>
      <c r="R14" s="35" t="s">
        <v>28</v>
      </c>
      <c r="S14" s="76">
        <f t="shared" ref="S14" si="666">IF(OR(R15&gt;1,R16&gt;1,R17&gt;1),"Ошибка ввода",R15*$E$15+R16*$E$16+R17*$E$17)</f>
        <v>6</v>
      </c>
      <c r="T14" s="82">
        <f t="shared" ref="T14" si="667">S14/$E$14</f>
        <v>1</v>
      </c>
      <c r="U14" s="35" t="s">
        <v>28</v>
      </c>
      <c r="V14" s="76">
        <f t="shared" ref="V14" si="668">IF(OR(U15&gt;1,U16&gt;1,U17&gt;1),"Ошибка ввода",U15*$E$15+U16*$E$16+U17*$E$17)</f>
        <v>6</v>
      </c>
      <c r="W14" s="82">
        <f t="shared" ref="W14" si="669">V14/$E$14</f>
        <v>1</v>
      </c>
      <c r="X14" s="35" t="s">
        <v>28</v>
      </c>
      <c r="Y14" s="76">
        <f t="shared" ref="Y14" si="670">IF(OR(X15&gt;1,X16&gt;1,X17&gt;1),"Ошибка ввода",X15*$E$15+X16*$E$16+X17*$E$17)</f>
        <v>6</v>
      </c>
      <c r="Z14" s="82">
        <f t="shared" ref="Z14" si="671">Y14/$E$14</f>
        <v>1</v>
      </c>
      <c r="AA14" s="35" t="s">
        <v>28</v>
      </c>
      <c r="AB14" s="76">
        <f t="shared" ref="AB14" si="672">IF(OR(AA15&gt;1,AA16&gt;1,AA17&gt;1),"Ошибка ввода",AA15*$E$15+AA16*$E$16+AA17*$E$17)</f>
        <v>6</v>
      </c>
      <c r="AC14" s="82">
        <f t="shared" ref="AC14" si="673">AB14/$E$14</f>
        <v>1</v>
      </c>
      <c r="AD14" s="35" t="s">
        <v>28</v>
      </c>
      <c r="AE14" s="76">
        <f t="shared" ref="AE14" si="674">IF(OR(AD15&gt;1,AD16&gt;1,AD17&gt;1),"Ошибка ввода",AD15*$E$15+AD16*$E$16+AD17*$E$17)</f>
        <v>6</v>
      </c>
      <c r="AF14" s="82">
        <f t="shared" ref="AF14" si="675">AE14/$E$14</f>
        <v>1</v>
      </c>
      <c r="AG14" s="35" t="s">
        <v>28</v>
      </c>
      <c r="AH14" s="76">
        <f t="shared" ref="AH14" si="676">IF(OR(AG15&gt;1,AG16&gt;1,AG17&gt;1),"Ошибка ввода",AG15*$E$15+AG16*$E$16+AG17*$E$17)</f>
        <v>6</v>
      </c>
      <c r="AI14" s="82">
        <f t="shared" ref="AI14" si="677">AH14/$E$14</f>
        <v>1</v>
      </c>
      <c r="AJ14" s="35" t="s">
        <v>28</v>
      </c>
      <c r="AK14" s="76">
        <f t="shared" ref="AK14" si="678">IF(OR(AJ15&gt;1,AJ16&gt;1,AJ17&gt;1),"Ошибка ввода",AJ15*$E$15+AJ16*$E$16+AJ17*$E$17)</f>
        <v>6</v>
      </c>
      <c r="AL14" s="82">
        <f t="shared" ref="AL14" si="679">AK14/$E$14</f>
        <v>1</v>
      </c>
      <c r="AM14" s="35" t="s">
        <v>28</v>
      </c>
      <c r="AN14" s="76">
        <f t="shared" ref="AN14" si="680">IF(OR(AM15&gt;1,AM16&gt;1,AM17&gt;1),"Ошибка ввода",AM15*$E$15+AM16*$E$16+AM17*$E$17)</f>
        <v>6</v>
      </c>
      <c r="AO14" s="82">
        <f t="shared" ref="AO14" si="681">AN14/$E$14</f>
        <v>1</v>
      </c>
      <c r="AP14" s="35" t="s">
        <v>28</v>
      </c>
      <c r="AQ14" s="76">
        <f t="shared" ref="AQ14" si="682">IF(OR(AP15&gt;1,AP16&gt;1,AP17&gt;1),"Ошибка ввода",AP15*$E$15+AP16*$E$16+AP17*$E$17)</f>
        <v>6</v>
      </c>
      <c r="AR14" s="82">
        <f t="shared" ref="AR14" si="683">AQ14/$E$14</f>
        <v>1</v>
      </c>
      <c r="AS14" s="35" t="s">
        <v>28</v>
      </c>
      <c r="AT14" s="76">
        <f t="shared" ref="AT14" si="684">IF(OR(AS15&gt;1,AS16&gt;1,AS17&gt;1),"Ошибка ввода",AS15*$E$15+AS16*$E$16+AS17*$E$17)</f>
        <v>6</v>
      </c>
      <c r="AU14" s="82">
        <f t="shared" ref="AU14" si="685">AT14/$E$14</f>
        <v>1</v>
      </c>
      <c r="AV14" s="35" t="s">
        <v>28</v>
      </c>
      <c r="AW14" s="76">
        <f t="shared" ref="AW14" si="686">IF(OR(AV15&gt;1,AV16&gt;1,AV17&gt;1),"Ошибка ввода",AV15*$E$15+AV16*$E$16+AV17*$E$17)</f>
        <v>6</v>
      </c>
      <c r="AX14" s="82">
        <f t="shared" ref="AX14" si="687">AW14/$E$14</f>
        <v>1</v>
      </c>
      <c r="AY14" s="35" t="s">
        <v>28</v>
      </c>
      <c r="AZ14" s="76">
        <f t="shared" ref="AZ14" si="688">IF(OR(AY15&gt;1,AY16&gt;1,AY17&gt;1),"Ошибка ввода",AY15*$E$15+AY16*$E$16+AY17*$E$17)</f>
        <v>6</v>
      </c>
      <c r="BA14" s="82">
        <f t="shared" ref="BA14" si="689">AZ14/$E$14</f>
        <v>1</v>
      </c>
      <c r="BB14" s="35" t="s">
        <v>28</v>
      </c>
      <c r="BC14" s="76">
        <f t="shared" ref="BC14" si="690">IF(OR(BB15&gt;1,BB16&gt;1,BB17&gt;1),"Ошибка ввода",BB15*$E$15+BB16*$E$16+BB17*$E$17)</f>
        <v>6</v>
      </c>
      <c r="BD14" s="82">
        <f t="shared" ref="BD14" si="691">BC14/$E$14</f>
        <v>1</v>
      </c>
      <c r="BE14" s="35" t="s">
        <v>28</v>
      </c>
      <c r="BF14" s="76">
        <f t="shared" ref="BF14" si="692">IF(OR(BE15&gt;1,BE16&gt;1,BE17&gt;1),"Ошибка ввода",BE15*$E$15+BE16*$E$16+BE17*$E$17)</f>
        <v>6</v>
      </c>
      <c r="BG14" s="82">
        <f t="shared" ref="BG14" si="693">BF14/$E$14</f>
        <v>1</v>
      </c>
      <c r="BH14" s="35" t="s">
        <v>28</v>
      </c>
      <c r="BI14" s="76">
        <f t="shared" ref="BI14" si="694">IF(OR(BH15&gt;1,BH16&gt;1,BH17&gt;1),"Ошибка ввода",BH15*$E$15+BH16*$E$16+BH17*$E$17)</f>
        <v>6</v>
      </c>
      <c r="BJ14" s="82">
        <f t="shared" ref="BJ14" si="695">BI14/$E$14</f>
        <v>1</v>
      </c>
      <c r="BK14" s="35" t="s">
        <v>28</v>
      </c>
      <c r="BL14" s="76">
        <f t="shared" ref="BL14" si="696">IF(OR(BK15&gt;1,BK16&gt;1,BK17&gt;1),"Ошибка ввода",BK15*$E$15+BK16*$E$16+BK17*$E$17)</f>
        <v>6</v>
      </c>
      <c r="BM14" s="82">
        <f t="shared" ref="BM14" si="697">BL14/$E$14</f>
        <v>1</v>
      </c>
      <c r="BN14" s="35" t="s">
        <v>28</v>
      </c>
      <c r="BO14" s="76">
        <f t="shared" ref="BO14" si="698">IF(OR(BN15&gt;1,BN16&gt;1,BN17&gt;1),"Ошибка ввода",BN15*$E$15+BN16*$E$16+BN17*$E$17)</f>
        <v>6</v>
      </c>
      <c r="BP14" s="82">
        <f t="shared" ref="BP14" si="699">BO14/$E$14</f>
        <v>1</v>
      </c>
      <c r="BQ14" s="35" t="s">
        <v>28</v>
      </c>
      <c r="BR14" s="76">
        <f t="shared" ref="BR14" si="700">IF(OR(BQ15&gt;1,BQ16&gt;1,BQ17&gt;1),"Ошибка ввода",BQ15*$E$15+BQ16*$E$16+BQ17*$E$17)</f>
        <v>6</v>
      </c>
      <c r="BS14" s="82">
        <f t="shared" ref="BS14" si="701">BR14/$E$14</f>
        <v>1</v>
      </c>
      <c r="BT14" s="35" t="s">
        <v>28</v>
      </c>
      <c r="BU14" s="76">
        <f t="shared" ref="BU14" si="702">IF(OR(BT15&gt;1,BT16&gt;1,BT17&gt;1),"Ошибка ввода",BT15*$E$15+BT16*$E$16+BT17*$E$17)</f>
        <v>6</v>
      </c>
      <c r="BV14" s="82">
        <f t="shared" ref="BV14" si="703">BU14/$E$14</f>
        <v>1</v>
      </c>
      <c r="BW14" s="35" t="s">
        <v>28</v>
      </c>
      <c r="BX14" s="76">
        <f t="shared" ref="BX14" si="704">IF(OR(BW15&gt;1,BW16&gt;1,BW17&gt;1),"Ошибка ввода",BW15*$E$15+BW16*$E$16+BW17*$E$17)</f>
        <v>6</v>
      </c>
      <c r="BY14" s="82">
        <f t="shared" ref="BY14" si="705">BX14/$E$14</f>
        <v>1</v>
      </c>
      <c r="BZ14" s="35" t="s">
        <v>28</v>
      </c>
      <c r="CA14" s="76">
        <f t="shared" ref="CA14" si="706">IF(OR(BZ15&gt;1,BZ16&gt;1,BZ17&gt;1),"Ошибка ввода",BZ15*$E$15+BZ16*$E$16+BZ17*$E$17)</f>
        <v>6</v>
      </c>
      <c r="CB14" s="82">
        <f t="shared" ref="CB14" si="707">CA14/$E$14</f>
        <v>1</v>
      </c>
      <c r="CC14" s="35" t="s">
        <v>28</v>
      </c>
      <c r="CD14" s="76">
        <f t="shared" ref="CD14" si="708">IF(OR(CC15&gt;1,CC16&gt;1,CC17&gt;1),"Ошибка ввода",CC15*$E$15+CC16*$E$16+CC17*$E$17)</f>
        <v>5</v>
      </c>
      <c r="CE14" s="82">
        <f t="shared" ref="CE14" si="709">CD14/$E$14</f>
        <v>0.83333333333333337</v>
      </c>
      <c r="CF14" s="35" t="s">
        <v>28</v>
      </c>
      <c r="CG14" s="76">
        <f t="shared" ref="CG14" si="710">IF(OR(CF15&gt;1,CF16&gt;1,CF17&gt;1),"Ошибка ввода",CF15*$E$15+CF16*$E$16+CF17*$E$17)</f>
        <v>1</v>
      </c>
      <c r="CH14" s="82">
        <f t="shared" ref="CH14" si="711">CG14/$E$14</f>
        <v>0.16666666666666666</v>
      </c>
      <c r="CI14" s="35" t="s">
        <v>28</v>
      </c>
      <c r="CJ14" s="76">
        <f t="shared" ref="CJ14" si="712">IF(OR(CI15&gt;1,CI16&gt;1,CI17&gt;1),"Ошибка ввода",CI15*$E$15+CI16*$E$16+CI17*$E$17)</f>
        <v>6</v>
      </c>
      <c r="CK14" s="82">
        <f t="shared" ref="CK14" si="713">CJ14/$E$14</f>
        <v>1</v>
      </c>
      <c r="CL14" s="35" t="s">
        <v>28</v>
      </c>
      <c r="CM14" s="76">
        <f t="shared" ref="CM14" si="714">IF(OR(CL15&gt;1,CL16&gt;1,CL17&gt;1),"Ошибка ввода",CL15*$E$15+CL16*$E$16+CL17*$E$17)</f>
        <v>6</v>
      </c>
      <c r="CN14" s="82">
        <f t="shared" ref="CN14" si="715">CM14/$E$14</f>
        <v>1</v>
      </c>
      <c r="CO14" s="35" t="s">
        <v>28</v>
      </c>
      <c r="CP14" s="76">
        <f t="shared" ref="CP14" si="716">IF(OR(CO15&gt;1,CO16&gt;1,CO17&gt;1),"Ошибка ввода",CO15*$E$15+CO16*$E$16+CO17*$E$17)</f>
        <v>6</v>
      </c>
      <c r="CQ14" s="82">
        <f t="shared" ref="CQ14" si="717">CP14/$E$14</f>
        <v>1</v>
      </c>
      <c r="CR14" s="35" t="s">
        <v>28</v>
      </c>
      <c r="CS14" s="76">
        <f t="shared" ref="CS14" si="718">IF(OR(CR15&gt;1,CR16&gt;1,CR17&gt;1),"Ошибка ввода",CR15*$E$15+CR16*$E$16+CR17*$E$17)</f>
        <v>5</v>
      </c>
      <c r="CT14" s="82">
        <f t="shared" ref="CT14" si="719">CS14/$E$14</f>
        <v>0.83333333333333337</v>
      </c>
      <c r="CU14" s="35" t="s">
        <v>28</v>
      </c>
      <c r="CV14" s="76">
        <f t="shared" ref="CV14" si="720">IF(OR(CU15&gt;1,CU16&gt;1,CU17&gt;1),"Ошибка ввода",CU15*$E$15+CU16*$E$16+CU17*$E$17)</f>
        <v>6</v>
      </c>
      <c r="CW14" s="82">
        <f t="shared" ref="CW14" si="721">CV14/$E$14</f>
        <v>1</v>
      </c>
      <c r="CX14" s="35" t="s">
        <v>28</v>
      </c>
      <c r="CY14" s="76">
        <f t="shared" ref="CY14" si="722">IF(OR(CX15&gt;1,CX16&gt;1,CX17&gt;1),"Ошибка ввода",CX15*$E$15+CX16*$E$16+CX17*$E$17)</f>
        <v>6</v>
      </c>
      <c r="CZ14" s="82">
        <f t="shared" ref="CZ14" si="723">CY14/$E$14</f>
        <v>1</v>
      </c>
      <c r="DA14" s="35" t="s">
        <v>28</v>
      </c>
      <c r="DB14" s="76">
        <f t="shared" ref="DB14" si="724">IF(OR(DA15&gt;1,DA16&gt;1,DA17&gt;1),"Ошибка ввода",DA15*$E$15+DA16*$E$16+DA17*$E$17)</f>
        <v>6</v>
      </c>
      <c r="DC14" s="82">
        <f t="shared" ref="DC14" si="725">DB14/$E$14</f>
        <v>1</v>
      </c>
    </row>
    <row r="15" spans="1:107" ht="22.5" customHeight="1" x14ac:dyDescent="0.25">
      <c r="A15" s="77"/>
      <c r="B15" s="80"/>
      <c r="C15" s="77"/>
      <c r="D15" s="15" t="s">
        <v>71</v>
      </c>
      <c r="E15" s="25">
        <v>3</v>
      </c>
      <c r="F15" s="32">
        <v>1</v>
      </c>
      <c r="G15" s="77"/>
      <c r="H15" s="83"/>
      <c r="I15" s="32">
        <v>1</v>
      </c>
      <c r="J15" s="77"/>
      <c r="K15" s="83"/>
      <c r="L15" s="32">
        <v>1</v>
      </c>
      <c r="M15" s="77"/>
      <c r="N15" s="83"/>
      <c r="O15" s="32">
        <v>0</v>
      </c>
      <c r="P15" s="77"/>
      <c r="Q15" s="83"/>
      <c r="R15" s="32">
        <v>1</v>
      </c>
      <c r="S15" s="77"/>
      <c r="T15" s="83"/>
      <c r="U15" s="32">
        <v>1</v>
      </c>
      <c r="V15" s="77"/>
      <c r="W15" s="83"/>
      <c r="X15" s="32">
        <v>1</v>
      </c>
      <c r="Y15" s="77"/>
      <c r="Z15" s="83"/>
      <c r="AA15" s="32">
        <v>1</v>
      </c>
      <c r="AB15" s="77"/>
      <c r="AC15" s="83"/>
      <c r="AD15" s="32">
        <v>1</v>
      </c>
      <c r="AE15" s="77"/>
      <c r="AF15" s="83"/>
      <c r="AG15" s="32">
        <v>1</v>
      </c>
      <c r="AH15" s="77"/>
      <c r="AI15" s="83"/>
      <c r="AJ15" s="32">
        <v>1</v>
      </c>
      <c r="AK15" s="77"/>
      <c r="AL15" s="83"/>
      <c r="AM15" s="32">
        <v>1</v>
      </c>
      <c r="AN15" s="77"/>
      <c r="AO15" s="83"/>
      <c r="AP15" s="32">
        <v>1</v>
      </c>
      <c r="AQ15" s="77"/>
      <c r="AR15" s="83"/>
      <c r="AS15" s="32">
        <v>1</v>
      </c>
      <c r="AT15" s="77"/>
      <c r="AU15" s="83"/>
      <c r="AV15" s="32">
        <v>1</v>
      </c>
      <c r="AW15" s="77"/>
      <c r="AX15" s="83"/>
      <c r="AY15" s="32">
        <v>1</v>
      </c>
      <c r="AZ15" s="77"/>
      <c r="BA15" s="83"/>
      <c r="BB15" s="32">
        <v>1</v>
      </c>
      <c r="BC15" s="77"/>
      <c r="BD15" s="83"/>
      <c r="BE15" s="32">
        <v>1</v>
      </c>
      <c r="BF15" s="77"/>
      <c r="BG15" s="83"/>
      <c r="BH15" s="32">
        <v>1</v>
      </c>
      <c r="BI15" s="77"/>
      <c r="BJ15" s="83"/>
      <c r="BK15" s="32">
        <v>1</v>
      </c>
      <c r="BL15" s="77"/>
      <c r="BM15" s="83"/>
      <c r="BN15" s="32">
        <v>1</v>
      </c>
      <c r="BO15" s="77"/>
      <c r="BP15" s="83"/>
      <c r="BQ15" s="32">
        <v>1</v>
      </c>
      <c r="BR15" s="77"/>
      <c r="BS15" s="83"/>
      <c r="BT15" s="32">
        <v>1</v>
      </c>
      <c r="BU15" s="77"/>
      <c r="BV15" s="83"/>
      <c r="BW15" s="32">
        <v>1</v>
      </c>
      <c r="BX15" s="77"/>
      <c r="BY15" s="83"/>
      <c r="BZ15" s="32">
        <v>1</v>
      </c>
      <c r="CA15" s="77"/>
      <c r="CB15" s="83"/>
      <c r="CC15" s="32">
        <v>1</v>
      </c>
      <c r="CD15" s="77"/>
      <c r="CE15" s="83"/>
      <c r="CF15" s="32">
        <v>0</v>
      </c>
      <c r="CG15" s="77"/>
      <c r="CH15" s="83"/>
      <c r="CI15" s="32">
        <v>1</v>
      </c>
      <c r="CJ15" s="77"/>
      <c r="CK15" s="83"/>
      <c r="CL15" s="32">
        <v>1</v>
      </c>
      <c r="CM15" s="77"/>
      <c r="CN15" s="83"/>
      <c r="CO15" s="32">
        <v>1</v>
      </c>
      <c r="CP15" s="77"/>
      <c r="CQ15" s="83"/>
      <c r="CR15" s="32">
        <v>1</v>
      </c>
      <c r="CS15" s="77"/>
      <c r="CT15" s="83"/>
      <c r="CU15" s="32">
        <v>1</v>
      </c>
      <c r="CV15" s="77"/>
      <c r="CW15" s="83"/>
      <c r="CX15" s="32">
        <v>1</v>
      </c>
      <c r="CY15" s="77"/>
      <c r="CZ15" s="83"/>
      <c r="DA15" s="32">
        <v>1</v>
      </c>
      <c r="DB15" s="77"/>
      <c r="DC15" s="83"/>
    </row>
    <row r="16" spans="1:107" ht="22.5" customHeight="1" x14ac:dyDescent="0.25">
      <c r="A16" s="77"/>
      <c r="B16" s="80"/>
      <c r="C16" s="77"/>
      <c r="D16" s="15" t="s">
        <v>72</v>
      </c>
      <c r="E16" s="25">
        <v>2</v>
      </c>
      <c r="F16" s="32">
        <v>1</v>
      </c>
      <c r="G16" s="77"/>
      <c r="H16" s="83"/>
      <c r="I16" s="32">
        <v>1</v>
      </c>
      <c r="J16" s="77"/>
      <c r="K16" s="83"/>
      <c r="L16" s="32">
        <v>1</v>
      </c>
      <c r="M16" s="77"/>
      <c r="N16" s="83"/>
      <c r="O16" s="32">
        <v>0</v>
      </c>
      <c r="P16" s="77"/>
      <c r="Q16" s="83"/>
      <c r="R16" s="32">
        <v>1</v>
      </c>
      <c r="S16" s="77"/>
      <c r="T16" s="83"/>
      <c r="U16" s="32">
        <v>1</v>
      </c>
      <c r="V16" s="77"/>
      <c r="W16" s="83"/>
      <c r="X16" s="32">
        <v>1</v>
      </c>
      <c r="Y16" s="77"/>
      <c r="Z16" s="83"/>
      <c r="AA16" s="32">
        <v>1</v>
      </c>
      <c r="AB16" s="77"/>
      <c r="AC16" s="83"/>
      <c r="AD16" s="32">
        <v>1</v>
      </c>
      <c r="AE16" s="77"/>
      <c r="AF16" s="83"/>
      <c r="AG16" s="32">
        <v>1</v>
      </c>
      <c r="AH16" s="77"/>
      <c r="AI16" s="83"/>
      <c r="AJ16" s="32">
        <v>1</v>
      </c>
      <c r="AK16" s="77"/>
      <c r="AL16" s="83"/>
      <c r="AM16" s="32">
        <v>1</v>
      </c>
      <c r="AN16" s="77"/>
      <c r="AO16" s="83"/>
      <c r="AP16" s="32">
        <v>1</v>
      </c>
      <c r="AQ16" s="77"/>
      <c r="AR16" s="83"/>
      <c r="AS16" s="32">
        <v>1</v>
      </c>
      <c r="AT16" s="77"/>
      <c r="AU16" s="83"/>
      <c r="AV16" s="32">
        <v>1</v>
      </c>
      <c r="AW16" s="77"/>
      <c r="AX16" s="83"/>
      <c r="AY16" s="32">
        <v>1</v>
      </c>
      <c r="AZ16" s="77"/>
      <c r="BA16" s="83"/>
      <c r="BB16" s="32">
        <v>1</v>
      </c>
      <c r="BC16" s="77"/>
      <c r="BD16" s="83"/>
      <c r="BE16" s="32">
        <v>1</v>
      </c>
      <c r="BF16" s="77"/>
      <c r="BG16" s="83"/>
      <c r="BH16" s="32">
        <v>1</v>
      </c>
      <c r="BI16" s="77"/>
      <c r="BJ16" s="83"/>
      <c r="BK16" s="32">
        <v>1</v>
      </c>
      <c r="BL16" s="77"/>
      <c r="BM16" s="83"/>
      <c r="BN16" s="32">
        <v>1</v>
      </c>
      <c r="BO16" s="77"/>
      <c r="BP16" s="83"/>
      <c r="BQ16" s="32">
        <v>1</v>
      </c>
      <c r="BR16" s="77"/>
      <c r="BS16" s="83"/>
      <c r="BT16" s="32">
        <v>1</v>
      </c>
      <c r="BU16" s="77"/>
      <c r="BV16" s="83"/>
      <c r="BW16" s="32">
        <v>1</v>
      </c>
      <c r="BX16" s="77"/>
      <c r="BY16" s="83"/>
      <c r="BZ16" s="32">
        <v>1</v>
      </c>
      <c r="CA16" s="77"/>
      <c r="CB16" s="83"/>
      <c r="CC16" s="32">
        <v>1</v>
      </c>
      <c r="CD16" s="77"/>
      <c r="CE16" s="83"/>
      <c r="CF16" s="32">
        <v>0</v>
      </c>
      <c r="CG16" s="77"/>
      <c r="CH16" s="83"/>
      <c r="CI16" s="32">
        <v>1</v>
      </c>
      <c r="CJ16" s="77"/>
      <c r="CK16" s="83"/>
      <c r="CL16" s="32">
        <v>1</v>
      </c>
      <c r="CM16" s="77"/>
      <c r="CN16" s="83"/>
      <c r="CO16" s="32">
        <v>1</v>
      </c>
      <c r="CP16" s="77"/>
      <c r="CQ16" s="83"/>
      <c r="CR16" s="32">
        <v>1</v>
      </c>
      <c r="CS16" s="77"/>
      <c r="CT16" s="83"/>
      <c r="CU16" s="32">
        <v>1</v>
      </c>
      <c r="CV16" s="77"/>
      <c r="CW16" s="83"/>
      <c r="CX16" s="32">
        <v>1</v>
      </c>
      <c r="CY16" s="77"/>
      <c r="CZ16" s="83"/>
      <c r="DA16" s="32">
        <v>1</v>
      </c>
      <c r="DB16" s="77"/>
      <c r="DC16" s="83"/>
    </row>
    <row r="17" spans="1:107" ht="22.5" customHeight="1" x14ac:dyDescent="0.25">
      <c r="A17" s="78"/>
      <c r="B17" s="81"/>
      <c r="C17" s="78"/>
      <c r="D17" s="15" t="s">
        <v>73</v>
      </c>
      <c r="E17" s="25">
        <v>1</v>
      </c>
      <c r="F17" s="32">
        <v>1</v>
      </c>
      <c r="G17" s="78"/>
      <c r="H17" s="84"/>
      <c r="I17" s="32">
        <v>1</v>
      </c>
      <c r="J17" s="78"/>
      <c r="K17" s="84"/>
      <c r="L17" s="32">
        <v>1</v>
      </c>
      <c r="M17" s="78"/>
      <c r="N17" s="84"/>
      <c r="O17" s="32">
        <v>0</v>
      </c>
      <c r="P17" s="78"/>
      <c r="Q17" s="84"/>
      <c r="R17" s="32">
        <v>1</v>
      </c>
      <c r="S17" s="78"/>
      <c r="T17" s="84"/>
      <c r="U17" s="32">
        <v>1</v>
      </c>
      <c r="V17" s="78"/>
      <c r="W17" s="84"/>
      <c r="X17" s="32">
        <v>1</v>
      </c>
      <c r="Y17" s="78"/>
      <c r="Z17" s="84"/>
      <c r="AA17" s="32">
        <v>1</v>
      </c>
      <c r="AB17" s="78"/>
      <c r="AC17" s="84"/>
      <c r="AD17" s="32">
        <v>1</v>
      </c>
      <c r="AE17" s="78"/>
      <c r="AF17" s="84"/>
      <c r="AG17" s="32">
        <v>1</v>
      </c>
      <c r="AH17" s="78"/>
      <c r="AI17" s="84"/>
      <c r="AJ17" s="32">
        <v>1</v>
      </c>
      <c r="AK17" s="78"/>
      <c r="AL17" s="84"/>
      <c r="AM17" s="32">
        <v>1</v>
      </c>
      <c r="AN17" s="78"/>
      <c r="AO17" s="84"/>
      <c r="AP17" s="32">
        <v>1</v>
      </c>
      <c r="AQ17" s="78"/>
      <c r="AR17" s="84"/>
      <c r="AS17" s="32">
        <v>1</v>
      </c>
      <c r="AT17" s="78"/>
      <c r="AU17" s="84"/>
      <c r="AV17" s="32">
        <v>1</v>
      </c>
      <c r="AW17" s="78"/>
      <c r="AX17" s="84"/>
      <c r="AY17" s="32">
        <v>1</v>
      </c>
      <c r="AZ17" s="78"/>
      <c r="BA17" s="84"/>
      <c r="BB17" s="32">
        <v>1</v>
      </c>
      <c r="BC17" s="78"/>
      <c r="BD17" s="84"/>
      <c r="BE17" s="32">
        <v>1</v>
      </c>
      <c r="BF17" s="78"/>
      <c r="BG17" s="84"/>
      <c r="BH17" s="32">
        <v>1</v>
      </c>
      <c r="BI17" s="78"/>
      <c r="BJ17" s="84"/>
      <c r="BK17" s="32">
        <v>1</v>
      </c>
      <c r="BL17" s="78"/>
      <c r="BM17" s="84"/>
      <c r="BN17" s="32">
        <v>1</v>
      </c>
      <c r="BO17" s="78"/>
      <c r="BP17" s="84"/>
      <c r="BQ17" s="32">
        <v>1</v>
      </c>
      <c r="BR17" s="78"/>
      <c r="BS17" s="84"/>
      <c r="BT17" s="32">
        <v>1</v>
      </c>
      <c r="BU17" s="78"/>
      <c r="BV17" s="84"/>
      <c r="BW17" s="32">
        <v>1</v>
      </c>
      <c r="BX17" s="78"/>
      <c r="BY17" s="84"/>
      <c r="BZ17" s="32">
        <v>1</v>
      </c>
      <c r="CA17" s="78"/>
      <c r="CB17" s="84"/>
      <c r="CC17" s="32">
        <v>0</v>
      </c>
      <c r="CD17" s="78"/>
      <c r="CE17" s="84"/>
      <c r="CF17" s="32">
        <v>1</v>
      </c>
      <c r="CG17" s="78"/>
      <c r="CH17" s="84"/>
      <c r="CI17" s="32">
        <v>1</v>
      </c>
      <c r="CJ17" s="78"/>
      <c r="CK17" s="84"/>
      <c r="CL17" s="32">
        <v>1</v>
      </c>
      <c r="CM17" s="78"/>
      <c r="CN17" s="84"/>
      <c r="CO17" s="32">
        <v>1</v>
      </c>
      <c r="CP17" s="78"/>
      <c r="CQ17" s="84"/>
      <c r="CR17" s="32">
        <v>0</v>
      </c>
      <c r="CS17" s="78"/>
      <c r="CT17" s="84"/>
      <c r="CU17" s="32">
        <v>1</v>
      </c>
      <c r="CV17" s="78"/>
      <c r="CW17" s="84"/>
      <c r="CX17" s="32">
        <v>1</v>
      </c>
      <c r="CY17" s="78"/>
      <c r="CZ17" s="84"/>
      <c r="DA17" s="32">
        <v>1</v>
      </c>
      <c r="DB17" s="78"/>
      <c r="DC17" s="84"/>
    </row>
    <row r="18" spans="1:107" ht="35.1" customHeight="1" x14ac:dyDescent="0.25">
      <c r="A18" s="14" t="s">
        <v>7</v>
      </c>
      <c r="B18" s="15" t="s">
        <v>89</v>
      </c>
      <c r="C18" s="14" t="s">
        <v>38</v>
      </c>
      <c r="D18" s="15" t="s">
        <v>79</v>
      </c>
      <c r="E18" s="25">
        <v>5</v>
      </c>
      <c r="F18" s="34">
        <v>0.99</v>
      </c>
      <c r="G18" s="14">
        <f>IF(F18&lt;=79%,0,IF(F18&lt;=84%,1,IF(F18&lt;=89%,2,IF(F18&lt;=94%,3,IF(F18&lt;=99%,4,IF(F18&lt;=100%,5,"Ошибка ввода"))))))</f>
        <v>4</v>
      </c>
      <c r="H18" s="33">
        <f>G18/$E$18</f>
        <v>0.8</v>
      </c>
      <c r="I18" s="34">
        <v>0.99</v>
      </c>
      <c r="J18" s="14">
        <f t="shared" ref="J18" si="726">IF(I18&lt;=79%,0,IF(I18&lt;=84%,1,IF(I18&lt;=89%,2,IF(I18&lt;=94%,3,IF(I18&lt;=99%,4,IF(I18&lt;=100%,5,"Ошибка ввода"))))))</f>
        <v>4</v>
      </c>
      <c r="K18" s="33">
        <f t="shared" ref="K18" si="727">J18/$E$18</f>
        <v>0.8</v>
      </c>
      <c r="L18" s="34">
        <v>0.99</v>
      </c>
      <c r="M18" s="14">
        <f t="shared" ref="M18" si="728">IF(L18&lt;=79%,0,IF(L18&lt;=84%,1,IF(L18&lt;=89%,2,IF(L18&lt;=94%,3,IF(L18&lt;=99%,4,IF(L18&lt;=100%,5,"Ошибка ввода"))))))</f>
        <v>4</v>
      </c>
      <c r="N18" s="33">
        <f t="shared" ref="N18" si="729">M18/$E$18</f>
        <v>0.8</v>
      </c>
      <c r="O18" s="34">
        <v>0.99</v>
      </c>
      <c r="P18" s="14">
        <f t="shared" ref="P18" si="730">IF(O18&lt;=79%,0,IF(O18&lt;=84%,1,IF(O18&lt;=89%,2,IF(O18&lt;=94%,3,IF(O18&lt;=99%,4,IF(O18&lt;=100%,5,"Ошибка ввода"))))))</f>
        <v>4</v>
      </c>
      <c r="Q18" s="33">
        <f t="shared" ref="Q18" si="731">P18/$E$18</f>
        <v>0.8</v>
      </c>
      <c r="R18" s="34">
        <v>0.99</v>
      </c>
      <c r="S18" s="14">
        <f t="shared" ref="S18" si="732">IF(R18&lt;=79%,0,IF(R18&lt;=84%,1,IF(R18&lt;=89%,2,IF(R18&lt;=94%,3,IF(R18&lt;=99%,4,IF(R18&lt;=100%,5,"Ошибка ввода"))))))</f>
        <v>4</v>
      </c>
      <c r="T18" s="33">
        <f t="shared" ref="T18" si="733">S18/$E$18</f>
        <v>0.8</v>
      </c>
      <c r="U18" s="34">
        <v>0.99</v>
      </c>
      <c r="V18" s="14">
        <f t="shared" ref="V18" si="734">IF(U18&lt;=79%,0,IF(U18&lt;=84%,1,IF(U18&lt;=89%,2,IF(U18&lt;=94%,3,IF(U18&lt;=99%,4,IF(U18&lt;=100%,5,"Ошибка ввода"))))))</f>
        <v>4</v>
      </c>
      <c r="W18" s="33">
        <f t="shared" ref="W18" si="735">V18/$E$18</f>
        <v>0.8</v>
      </c>
      <c r="X18" s="34">
        <v>0.99</v>
      </c>
      <c r="Y18" s="14">
        <f t="shared" ref="Y18" si="736">IF(X18&lt;=79%,0,IF(X18&lt;=84%,1,IF(X18&lt;=89%,2,IF(X18&lt;=94%,3,IF(X18&lt;=99%,4,IF(X18&lt;=100%,5,"Ошибка ввода"))))))</f>
        <v>4</v>
      </c>
      <c r="Z18" s="33">
        <f t="shared" ref="Z18" si="737">Y18/$E$18</f>
        <v>0.8</v>
      </c>
      <c r="AA18" s="34">
        <v>0.99</v>
      </c>
      <c r="AB18" s="14">
        <f t="shared" ref="AB18" si="738">IF(AA18&lt;=79%,0,IF(AA18&lt;=84%,1,IF(AA18&lt;=89%,2,IF(AA18&lt;=94%,3,IF(AA18&lt;=99%,4,IF(AA18&lt;=100%,5,"Ошибка ввода"))))))</f>
        <v>4</v>
      </c>
      <c r="AC18" s="33">
        <f t="shared" ref="AC18" si="739">AB18/$E$18</f>
        <v>0.8</v>
      </c>
      <c r="AD18" s="34">
        <v>0.99</v>
      </c>
      <c r="AE18" s="14">
        <f t="shared" ref="AE18" si="740">IF(AD18&lt;=79%,0,IF(AD18&lt;=84%,1,IF(AD18&lt;=89%,2,IF(AD18&lt;=94%,3,IF(AD18&lt;=99%,4,IF(AD18&lt;=100%,5,"Ошибка ввода"))))))</f>
        <v>4</v>
      </c>
      <c r="AF18" s="33">
        <f t="shared" ref="AF18" si="741">AE18/$E$18</f>
        <v>0.8</v>
      </c>
      <c r="AG18" s="34">
        <v>0.99</v>
      </c>
      <c r="AH18" s="14">
        <f t="shared" ref="AH18" si="742">IF(AG18&lt;=79%,0,IF(AG18&lt;=84%,1,IF(AG18&lt;=89%,2,IF(AG18&lt;=94%,3,IF(AG18&lt;=99%,4,IF(AG18&lt;=100%,5,"Ошибка ввода"))))))</f>
        <v>4</v>
      </c>
      <c r="AI18" s="33">
        <f t="shared" ref="AI18" si="743">AH18/$E$18</f>
        <v>0.8</v>
      </c>
      <c r="AJ18" s="34">
        <v>0.99</v>
      </c>
      <c r="AK18" s="14">
        <f t="shared" ref="AK18" si="744">IF(AJ18&lt;=79%,0,IF(AJ18&lt;=84%,1,IF(AJ18&lt;=89%,2,IF(AJ18&lt;=94%,3,IF(AJ18&lt;=99%,4,IF(AJ18&lt;=100%,5,"Ошибка ввода"))))))</f>
        <v>4</v>
      </c>
      <c r="AL18" s="33">
        <f t="shared" ref="AL18" si="745">AK18/$E$18</f>
        <v>0.8</v>
      </c>
      <c r="AM18" s="34">
        <v>0.99</v>
      </c>
      <c r="AN18" s="14">
        <f t="shared" ref="AN18" si="746">IF(AM18&lt;=79%,0,IF(AM18&lt;=84%,1,IF(AM18&lt;=89%,2,IF(AM18&lt;=94%,3,IF(AM18&lt;=99%,4,IF(AM18&lt;=100%,5,"Ошибка ввода"))))))</f>
        <v>4</v>
      </c>
      <c r="AO18" s="33">
        <f t="shared" ref="AO18" si="747">AN18/$E$18</f>
        <v>0.8</v>
      </c>
      <c r="AP18" s="34">
        <v>0.99</v>
      </c>
      <c r="AQ18" s="14">
        <f t="shared" ref="AQ18" si="748">IF(AP18&lt;=79%,0,IF(AP18&lt;=84%,1,IF(AP18&lt;=89%,2,IF(AP18&lt;=94%,3,IF(AP18&lt;=99%,4,IF(AP18&lt;=100%,5,"Ошибка ввода"))))))</f>
        <v>4</v>
      </c>
      <c r="AR18" s="33">
        <f t="shared" ref="AR18" si="749">AQ18/$E$18</f>
        <v>0.8</v>
      </c>
      <c r="AS18" s="34">
        <v>0.99</v>
      </c>
      <c r="AT18" s="14">
        <f t="shared" ref="AT18" si="750">IF(AS18&lt;=79%,0,IF(AS18&lt;=84%,1,IF(AS18&lt;=89%,2,IF(AS18&lt;=94%,3,IF(AS18&lt;=99%,4,IF(AS18&lt;=100%,5,"Ошибка ввода"))))))</f>
        <v>4</v>
      </c>
      <c r="AU18" s="33">
        <f t="shared" ref="AU18" si="751">AT18/$E$18</f>
        <v>0.8</v>
      </c>
      <c r="AV18" s="34">
        <v>0.99</v>
      </c>
      <c r="AW18" s="14">
        <f t="shared" ref="AW18" si="752">IF(AV18&lt;=79%,0,IF(AV18&lt;=84%,1,IF(AV18&lt;=89%,2,IF(AV18&lt;=94%,3,IF(AV18&lt;=99%,4,IF(AV18&lt;=100%,5,"Ошибка ввода"))))))</f>
        <v>4</v>
      </c>
      <c r="AX18" s="33">
        <f t="shared" ref="AX18" si="753">AW18/$E$18</f>
        <v>0.8</v>
      </c>
      <c r="AY18" s="34">
        <v>0.99</v>
      </c>
      <c r="AZ18" s="14">
        <f t="shared" ref="AZ18" si="754">IF(AY18&lt;=79%,0,IF(AY18&lt;=84%,1,IF(AY18&lt;=89%,2,IF(AY18&lt;=94%,3,IF(AY18&lt;=99%,4,IF(AY18&lt;=100%,5,"Ошибка ввода"))))))</f>
        <v>4</v>
      </c>
      <c r="BA18" s="33">
        <f t="shared" ref="BA18" si="755">AZ18/$E$18</f>
        <v>0.8</v>
      </c>
      <c r="BB18" s="34">
        <v>0.99</v>
      </c>
      <c r="BC18" s="14">
        <f t="shared" ref="BC18" si="756">IF(BB18&lt;=79%,0,IF(BB18&lt;=84%,1,IF(BB18&lt;=89%,2,IF(BB18&lt;=94%,3,IF(BB18&lt;=99%,4,IF(BB18&lt;=100%,5,"Ошибка ввода"))))))</f>
        <v>4</v>
      </c>
      <c r="BD18" s="33">
        <f t="shared" ref="BD18" si="757">BC18/$E$18</f>
        <v>0.8</v>
      </c>
      <c r="BE18" s="34">
        <v>0.99</v>
      </c>
      <c r="BF18" s="14">
        <f t="shared" ref="BF18" si="758">IF(BE18&lt;=79%,0,IF(BE18&lt;=84%,1,IF(BE18&lt;=89%,2,IF(BE18&lt;=94%,3,IF(BE18&lt;=99%,4,IF(BE18&lt;=100%,5,"Ошибка ввода"))))))</f>
        <v>4</v>
      </c>
      <c r="BG18" s="33">
        <f t="shared" ref="BG18" si="759">BF18/$E$18</f>
        <v>0.8</v>
      </c>
      <c r="BH18" s="34">
        <v>0.99</v>
      </c>
      <c r="BI18" s="14">
        <f t="shared" ref="BI18" si="760">IF(BH18&lt;=79%,0,IF(BH18&lt;=84%,1,IF(BH18&lt;=89%,2,IF(BH18&lt;=94%,3,IF(BH18&lt;=99%,4,IF(BH18&lt;=100%,5,"Ошибка ввода"))))))</f>
        <v>4</v>
      </c>
      <c r="BJ18" s="33">
        <f t="shared" ref="BJ18" si="761">BI18/$E$18</f>
        <v>0.8</v>
      </c>
      <c r="BK18" s="34">
        <v>0.99</v>
      </c>
      <c r="BL18" s="14">
        <f t="shared" ref="BL18" si="762">IF(BK18&lt;=79%,0,IF(BK18&lt;=84%,1,IF(BK18&lt;=89%,2,IF(BK18&lt;=94%,3,IF(BK18&lt;=99%,4,IF(BK18&lt;=100%,5,"Ошибка ввода"))))))</f>
        <v>4</v>
      </c>
      <c r="BM18" s="33">
        <f t="shared" ref="BM18" si="763">BL18/$E$18</f>
        <v>0.8</v>
      </c>
      <c r="BN18" s="34">
        <v>0.99</v>
      </c>
      <c r="BO18" s="14">
        <f t="shared" ref="BO18" si="764">IF(BN18&lt;=79%,0,IF(BN18&lt;=84%,1,IF(BN18&lt;=89%,2,IF(BN18&lt;=94%,3,IF(BN18&lt;=99%,4,IF(BN18&lt;=100%,5,"Ошибка ввода"))))))</f>
        <v>4</v>
      </c>
      <c r="BP18" s="33">
        <f t="shared" ref="BP18" si="765">BO18/$E$18</f>
        <v>0.8</v>
      </c>
      <c r="BQ18" s="34">
        <v>0.99</v>
      </c>
      <c r="BR18" s="14">
        <f t="shared" ref="BR18" si="766">IF(BQ18&lt;=79%,0,IF(BQ18&lt;=84%,1,IF(BQ18&lt;=89%,2,IF(BQ18&lt;=94%,3,IF(BQ18&lt;=99%,4,IF(BQ18&lt;=100%,5,"Ошибка ввода"))))))</f>
        <v>4</v>
      </c>
      <c r="BS18" s="33">
        <f t="shared" ref="BS18" si="767">BR18/$E$18</f>
        <v>0.8</v>
      </c>
      <c r="BT18" s="34">
        <v>0.99</v>
      </c>
      <c r="BU18" s="14">
        <f t="shared" ref="BU18" si="768">IF(BT18&lt;=79%,0,IF(BT18&lt;=84%,1,IF(BT18&lt;=89%,2,IF(BT18&lt;=94%,3,IF(BT18&lt;=99%,4,IF(BT18&lt;=100%,5,"Ошибка ввода"))))))</f>
        <v>4</v>
      </c>
      <c r="BV18" s="33">
        <f t="shared" ref="BV18" si="769">BU18/$E$18</f>
        <v>0.8</v>
      </c>
      <c r="BW18" s="34">
        <v>0.99</v>
      </c>
      <c r="BX18" s="14">
        <f t="shared" ref="BX18" si="770">IF(BW18&lt;=79%,0,IF(BW18&lt;=84%,1,IF(BW18&lt;=89%,2,IF(BW18&lt;=94%,3,IF(BW18&lt;=99%,4,IF(BW18&lt;=100%,5,"Ошибка ввода"))))))</f>
        <v>4</v>
      </c>
      <c r="BY18" s="33">
        <f t="shared" ref="BY18" si="771">BX18/$E$18</f>
        <v>0.8</v>
      </c>
      <c r="BZ18" s="34">
        <v>0.99</v>
      </c>
      <c r="CA18" s="14">
        <f t="shared" ref="CA18" si="772">IF(BZ18&lt;=79%,0,IF(BZ18&lt;=84%,1,IF(BZ18&lt;=89%,2,IF(BZ18&lt;=94%,3,IF(BZ18&lt;=99%,4,IF(BZ18&lt;=100%,5,"Ошибка ввода"))))))</f>
        <v>4</v>
      </c>
      <c r="CB18" s="33">
        <f t="shared" ref="CB18" si="773">CA18/$E$18</f>
        <v>0.8</v>
      </c>
      <c r="CC18" s="34">
        <v>0.99</v>
      </c>
      <c r="CD18" s="14">
        <f t="shared" ref="CD18" si="774">IF(CC18&lt;=79%,0,IF(CC18&lt;=84%,1,IF(CC18&lt;=89%,2,IF(CC18&lt;=94%,3,IF(CC18&lt;=99%,4,IF(CC18&lt;=100%,5,"Ошибка ввода"))))))</f>
        <v>4</v>
      </c>
      <c r="CE18" s="33">
        <f t="shared" ref="CE18" si="775">CD18/$E$18</f>
        <v>0.8</v>
      </c>
      <c r="CF18" s="34">
        <v>0.99</v>
      </c>
      <c r="CG18" s="14">
        <f t="shared" ref="CG18" si="776">IF(CF18&lt;=79%,0,IF(CF18&lt;=84%,1,IF(CF18&lt;=89%,2,IF(CF18&lt;=94%,3,IF(CF18&lt;=99%,4,IF(CF18&lt;=100%,5,"Ошибка ввода"))))))</f>
        <v>4</v>
      </c>
      <c r="CH18" s="33">
        <f t="shared" ref="CH18" si="777">CG18/$E$18</f>
        <v>0.8</v>
      </c>
      <c r="CI18" s="34">
        <v>0.99</v>
      </c>
      <c r="CJ18" s="14">
        <f t="shared" ref="CJ18" si="778">IF(CI18&lt;=79%,0,IF(CI18&lt;=84%,1,IF(CI18&lt;=89%,2,IF(CI18&lt;=94%,3,IF(CI18&lt;=99%,4,IF(CI18&lt;=100%,5,"Ошибка ввода"))))))</f>
        <v>4</v>
      </c>
      <c r="CK18" s="33">
        <f t="shared" ref="CK18" si="779">CJ18/$E$18</f>
        <v>0.8</v>
      </c>
      <c r="CL18" s="34">
        <v>0.99</v>
      </c>
      <c r="CM18" s="14">
        <f t="shared" ref="CM18" si="780">IF(CL18&lt;=79%,0,IF(CL18&lt;=84%,1,IF(CL18&lt;=89%,2,IF(CL18&lt;=94%,3,IF(CL18&lt;=99%,4,IF(CL18&lt;=100%,5,"Ошибка ввода"))))))</f>
        <v>4</v>
      </c>
      <c r="CN18" s="33">
        <f t="shared" ref="CN18" si="781">CM18/$E$18</f>
        <v>0.8</v>
      </c>
      <c r="CO18" s="34">
        <v>0.99</v>
      </c>
      <c r="CP18" s="14">
        <f t="shared" ref="CP18" si="782">IF(CO18&lt;=79%,0,IF(CO18&lt;=84%,1,IF(CO18&lt;=89%,2,IF(CO18&lt;=94%,3,IF(CO18&lt;=99%,4,IF(CO18&lt;=100%,5,"Ошибка ввода"))))))</f>
        <v>4</v>
      </c>
      <c r="CQ18" s="33">
        <f t="shared" ref="CQ18" si="783">CP18/$E$18</f>
        <v>0.8</v>
      </c>
      <c r="CR18" s="34">
        <v>0.99</v>
      </c>
      <c r="CS18" s="14">
        <f t="shared" ref="CS18" si="784">IF(CR18&lt;=79%,0,IF(CR18&lt;=84%,1,IF(CR18&lt;=89%,2,IF(CR18&lt;=94%,3,IF(CR18&lt;=99%,4,IF(CR18&lt;=100%,5,"Ошибка ввода"))))))</f>
        <v>4</v>
      </c>
      <c r="CT18" s="33">
        <f t="shared" ref="CT18" si="785">CS18/$E$18</f>
        <v>0.8</v>
      </c>
      <c r="CU18" s="34">
        <v>0.99</v>
      </c>
      <c r="CV18" s="14">
        <f t="shared" ref="CV18" si="786">IF(CU18&lt;=79%,0,IF(CU18&lt;=84%,1,IF(CU18&lt;=89%,2,IF(CU18&lt;=94%,3,IF(CU18&lt;=99%,4,IF(CU18&lt;=100%,5,"Ошибка ввода"))))))</f>
        <v>4</v>
      </c>
      <c r="CW18" s="33">
        <f t="shared" ref="CW18" si="787">CV18/$E$18</f>
        <v>0.8</v>
      </c>
      <c r="CX18" s="34">
        <v>0.99</v>
      </c>
      <c r="CY18" s="14">
        <f t="shared" ref="CY18" si="788">IF(CX18&lt;=79%,0,IF(CX18&lt;=84%,1,IF(CX18&lt;=89%,2,IF(CX18&lt;=94%,3,IF(CX18&lt;=99%,4,IF(CX18&lt;=100%,5,"Ошибка ввода"))))))</f>
        <v>4</v>
      </c>
      <c r="CZ18" s="33">
        <f t="shared" ref="CZ18" si="789">CY18/$E$18</f>
        <v>0.8</v>
      </c>
      <c r="DA18" s="34">
        <v>0.99</v>
      </c>
      <c r="DB18" s="14">
        <f t="shared" ref="DB18" si="790">IF(DA18&lt;=79%,0,IF(DA18&lt;=84%,1,IF(DA18&lt;=89%,2,IF(DA18&lt;=94%,3,IF(DA18&lt;=99%,4,IF(DA18&lt;=100%,5,"Ошибка ввода"))))))</f>
        <v>4</v>
      </c>
      <c r="DC18" s="33">
        <f t="shared" ref="DC18" si="791">DB18/$E$18</f>
        <v>0.8</v>
      </c>
    </row>
    <row r="19" spans="1:107" ht="35.1" customHeight="1" x14ac:dyDescent="0.25">
      <c r="A19" s="14" t="s">
        <v>8</v>
      </c>
      <c r="B19" s="17" t="s">
        <v>37</v>
      </c>
      <c r="C19" s="14" t="s">
        <v>38</v>
      </c>
      <c r="D19" s="15" t="s">
        <v>80</v>
      </c>
      <c r="E19" s="25">
        <v>1</v>
      </c>
      <c r="F19" s="36">
        <v>0</v>
      </c>
      <c r="G19" s="14">
        <f>IF(F19=0,0,IF(F19=1,1,"Ошибка ввода"))</f>
        <v>0</v>
      </c>
      <c r="H19" s="33">
        <f>G19/$E$19</f>
        <v>0</v>
      </c>
      <c r="I19" s="36">
        <v>0</v>
      </c>
      <c r="J19" s="14">
        <f t="shared" ref="J19" si="792">IF(I19=0,0,IF(I19=1,1,"Ошибка ввода"))</f>
        <v>0</v>
      </c>
      <c r="K19" s="33">
        <f t="shared" ref="K19" si="793">J19/$E$19</f>
        <v>0</v>
      </c>
      <c r="L19" s="36">
        <v>0</v>
      </c>
      <c r="M19" s="14">
        <f t="shared" ref="M19" si="794">IF(L19=0,0,IF(L19=1,1,"Ошибка ввода"))</f>
        <v>0</v>
      </c>
      <c r="N19" s="33">
        <f t="shared" ref="N19" si="795">M19/$E$19</f>
        <v>0</v>
      </c>
      <c r="O19" s="36">
        <v>0</v>
      </c>
      <c r="P19" s="14">
        <f t="shared" ref="P19" si="796">IF(O19=0,0,IF(O19=1,1,"Ошибка ввода"))</f>
        <v>0</v>
      </c>
      <c r="Q19" s="33">
        <f t="shared" ref="Q19" si="797">P19/$E$19</f>
        <v>0</v>
      </c>
      <c r="R19" s="36">
        <v>0</v>
      </c>
      <c r="S19" s="14">
        <f t="shared" ref="S19" si="798">IF(R19=0,0,IF(R19=1,1,"Ошибка ввода"))</f>
        <v>0</v>
      </c>
      <c r="T19" s="33">
        <f t="shared" ref="T19" si="799">S19/$E$19</f>
        <v>0</v>
      </c>
      <c r="U19" s="36">
        <v>0</v>
      </c>
      <c r="V19" s="14">
        <f t="shared" ref="V19" si="800">IF(U19=0,0,IF(U19=1,1,"Ошибка ввода"))</f>
        <v>0</v>
      </c>
      <c r="W19" s="33">
        <f t="shared" ref="W19" si="801">V19/$E$19</f>
        <v>0</v>
      </c>
      <c r="X19" s="36">
        <v>0</v>
      </c>
      <c r="Y19" s="14">
        <f t="shared" ref="Y19" si="802">IF(X19=0,0,IF(X19=1,1,"Ошибка ввода"))</f>
        <v>0</v>
      </c>
      <c r="Z19" s="33">
        <f t="shared" ref="Z19" si="803">Y19/$E$19</f>
        <v>0</v>
      </c>
      <c r="AA19" s="36">
        <v>0</v>
      </c>
      <c r="AB19" s="14">
        <f t="shared" ref="AB19" si="804">IF(AA19=0,0,IF(AA19=1,1,"Ошибка ввода"))</f>
        <v>0</v>
      </c>
      <c r="AC19" s="33">
        <f t="shared" ref="AC19" si="805">AB19/$E$19</f>
        <v>0</v>
      </c>
      <c r="AD19" s="36">
        <v>0</v>
      </c>
      <c r="AE19" s="14">
        <f t="shared" ref="AE19" si="806">IF(AD19=0,0,IF(AD19=1,1,"Ошибка ввода"))</f>
        <v>0</v>
      </c>
      <c r="AF19" s="33">
        <f t="shared" ref="AF19" si="807">AE19/$E$19</f>
        <v>0</v>
      </c>
      <c r="AG19" s="36">
        <v>0</v>
      </c>
      <c r="AH19" s="14">
        <f t="shared" ref="AH19" si="808">IF(AG19=0,0,IF(AG19=1,1,"Ошибка ввода"))</f>
        <v>0</v>
      </c>
      <c r="AI19" s="33">
        <f t="shared" ref="AI19" si="809">AH19/$E$19</f>
        <v>0</v>
      </c>
      <c r="AJ19" s="36">
        <v>0</v>
      </c>
      <c r="AK19" s="14">
        <f t="shared" ref="AK19" si="810">IF(AJ19=0,0,IF(AJ19=1,1,"Ошибка ввода"))</f>
        <v>0</v>
      </c>
      <c r="AL19" s="33">
        <f t="shared" ref="AL19" si="811">AK19/$E$19</f>
        <v>0</v>
      </c>
      <c r="AM19" s="36">
        <v>0</v>
      </c>
      <c r="AN19" s="14">
        <f t="shared" ref="AN19" si="812">IF(AM19=0,0,IF(AM19=1,1,"Ошибка ввода"))</f>
        <v>0</v>
      </c>
      <c r="AO19" s="33">
        <f t="shared" ref="AO19" si="813">AN19/$E$19</f>
        <v>0</v>
      </c>
      <c r="AP19" s="36">
        <v>0</v>
      </c>
      <c r="AQ19" s="14">
        <f t="shared" ref="AQ19" si="814">IF(AP19=0,0,IF(AP19=1,1,"Ошибка ввода"))</f>
        <v>0</v>
      </c>
      <c r="AR19" s="33">
        <f t="shared" ref="AR19" si="815">AQ19/$E$19</f>
        <v>0</v>
      </c>
      <c r="AS19" s="36">
        <v>0</v>
      </c>
      <c r="AT19" s="14">
        <f t="shared" ref="AT19" si="816">IF(AS19=0,0,IF(AS19=1,1,"Ошибка ввода"))</f>
        <v>0</v>
      </c>
      <c r="AU19" s="33">
        <f t="shared" ref="AU19" si="817">AT19/$E$19</f>
        <v>0</v>
      </c>
      <c r="AV19" s="36">
        <v>0</v>
      </c>
      <c r="AW19" s="14">
        <f t="shared" ref="AW19" si="818">IF(AV19=0,0,IF(AV19=1,1,"Ошибка ввода"))</f>
        <v>0</v>
      </c>
      <c r="AX19" s="33">
        <f t="shared" ref="AX19" si="819">AW19/$E$19</f>
        <v>0</v>
      </c>
      <c r="AY19" s="36">
        <v>0</v>
      </c>
      <c r="AZ19" s="14">
        <f t="shared" ref="AZ19" si="820">IF(AY19=0,0,IF(AY19=1,1,"Ошибка ввода"))</f>
        <v>0</v>
      </c>
      <c r="BA19" s="33">
        <f t="shared" ref="BA19" si="821">AZ19/$E$19</f>
        <v>0</v>
      </c>
      <c r="BB19" s="36">
        <v>0</v>
      </c>
      <c r="BC19" s="14">
        <f t="shared" ref="BC19" si="822">IF(BB19=0,0,IF(BB19=1,1,"Ошибка ввода"))</f>
        <v>0</v>
      </c>
      <c r="BD19" s="33">
        <f t="shared" ref="BD19" si="823">BC19/$E$19</f>
        <v>0</v>
      </c>
      <c r="BE19" s="36">
        <v>0</v>
      </c>
      <c r="BF19" s="14">
        <f t="shared" ref="BF19" si="824">IF(BE19=0,0,IF(BE19=1,1,"Ошибка ввода"))</f>
        <v>0</v>
      </c>
      <c r="BG19" s="33">
        <f t="shared" ref="BG19" si="825">BF19/$E$19</f>
        <v>0</v>
      </c>
      <c r="BH19" s="36">
        <v>0</v>
      </c>
      <c r="BI19" s="14">
        <f t="shared" ref="BI19" si="826">IF(BH19=0,0,IF(BH19=1,1,"Ошибка ввода"))</f>
        <v>0</v>
      </c>
      <c r="BJ19" s="33">
        <f t="shared" ref="BJ19" si="827">BI19/$E$19</f>
        <v>0</v>
      </c>
      <c r="BK19" s="36">
        <v>0</v>
      </c>
      <c r="BL19" s="14">
        <f t="shared" ref="BL19" si="828">IF(BK19=0,0,IF(BK19=1,1,"Ошибка ввода"))</f>
        <v>0</v>
      </c>
      <c r="BM19" s="33">
        <f t="shared" ref="BM19" si="829">BL19/$E$19</f>
        <v>0</v>
      </c>
      <c r="BN19" s="36">
        <v>0</v>
      </c>
      <c r="BO19" s="14">
        <f t="shared" ref="BO19" si="830">IF(BN19=0,0,IF(BN19=1,1,"Ошибка ввода"))</f>
        <v>0</v>
      </c>
      <c r="BP19" s="33">
        <f t="shared" ref="BP19" si="831">BO19/$E$19</f>
        <v>0</v>
      </c>
      <c r="BQ19" s="36">
        <v>0</v>
      </c>
      <c r="BR19" s="14">
        <f t="shared" ref="BR19" si="832">IF(BQ19=0,0,IF(BQ19=1,1,"Ошибка ввода"))</f>
        <v>0</v>
      </c>
      <c r="BS19" s="33">
        <f t="shared" ref="BS19" si="833">BR19/$E$19</f>
        <v>0</v>
      </c>
      <c r="BT19" s="36">
        <v>0</v>
      </c>
      <c r="BU19" s="14">
        <f t="shared" ref="BU19" si="834">IF(BT19=0,0,IF(BT19=1,1,"Ошибка ввода"))</f>
        <v>0</v>
      </c>
      <c r="BV19" s="33">
        <f t="shared" ref="BV19" si="835">BU19/$E$19</f>
        <v>0</v>
      </c>
      <c r="BW19" s="36">
        <v>0</v>
      </c>
      <c r="BX19" s="14">
        <f t="shared" ref="BX19" si="836">IF(BW19=0,0,IF(BW19=1,1,"Ошибка ввода"))</f>
        <v>0</v>
      </c>
      <c r="BY19" s="33">
        <f t="shared" ref="BY19" si="837">BX19/$E$19</f>
        <v>0</v>
      </c>
      <c r="BZ19" s="36">
        <v>0</v>
      </c>
      <c r="CA19" s="14">
        <f t="shared" ref="CA19" si="838">IF(BZ19=0,0,IF(BZ19=1,1,"Ошибка ввода"))</f>
        <v>0</v>
      </c>
      <c r="CB19" s="33">
        <f t="shared" ref="CB19" si="839">CA19/$E$19</f>
        <v>0</v>
      </c>
      <c r="CC19" s="36">
        <v>0</v>
      </c>
      <c r="CD19" s="14">
        <f t="shared" ref="CD19" si="840">IF(CC19=0,0,IF(CC19=1,1,"Ошибка ввода"))</f>
        <v>0</v>
      </c>
      <c r="CE19" s="33">
        <f t="shared" ref="CE19" si="841">CD19/$E$19</f>
        <v>0</v>
      </c>
      <c r="CF19" s="36">
        <v>0</v>
      </c>
      <c r="CG19" s="14">
        <f t="shared" ref="CG19" si="842">IF(CF19=0,0,IF(CF19=1,1,"Ошибка ввода"))</f>
        <v>0</v>
      </c>
      <c r="CH19" s="33">
        <f t="shared" ref="CH19" si="843">CG19/$E$19</f>
        <v>0</v>
      </c>
      <c r="CI19" s="36">
        <v>0</v>
      </c>
      <c r="CJ19" s="14">
        <f t="shared" ref="CJ19" si="844">IF(CI19=0,0,IF(CI19=1,1,"Ошибка ввода"))</f>
        <v>0</v>
      </c>
      <c r="CK19" s="33">
        <f t="shared" ref="CK19" si="845">CJ19/$E$19</f>
        <v>0</v>
      </c>
      <c r="CL19" s="36">
        <v>0</v>
      </c>
      <c r="CM19" s="14">
        <f t="shared" ref="CM19" si="846">IF(CL19=0,0,IF(CL19=1,1,"Ошибка ввода"))</f>
        <v>0</v>
      </c>
      <c r="CN19" s="33">
        <f t="shared" ref="CN19" si="847">CM19/$E$19</f>
        <v>0</v>
      </c>
      <c r="CO19" s="36">
        <v>0</v>
      </c>
      <c r="CP19" s="14">
        <f t="shared" ref="CP19" si="848">IF(CO19=0,0,IF(CO19=1,1,"Ошибка ввода"))</f>
        <v>0</v>
      </c>
      <c r="CQ19" s="33">
        <f t="shared" ref="CQ19" si="849">CP19/$E$19</f>
        <v>0</v>
      </c>
      <c r="CR19" s="36">
        <v>0</v>
      </c>
      <c r="CS19" s="14">
        <f t="shared" ref="CS19" si="850">IF(CR19=0,0,IF(CR19=1,1,"Ошибка ввода"))</f>
        <v>0</v>
      </c>
      <c r="CT19" s="33">
        <f t="shared" ref="CT19" si="851">CS19/$E$19</f>
        <v>0</v>
      </c>
      <c r="CU19" s="36">
        <v>0</v>
      </c>
      <c r="CV19" s="14">
        <f t="shared" ref="CV19" si="852">IF(CU19=0,0,IF(CU19=1,1,"Ошибка ввода"))</f>
        <v>0</v>
      </c>
      <c r="CW19" s="33">
        <f t="shared" ref="CW19" si="853">CV19/$E$19</f>
        <v>0</v>
      </c>
      <c r="CX19" s="36">
        <v>0</v>
      </c>
      <c r="CY19" s="14">
        <f t="shared" ref="CY19" si="854">IF(CX19=0,0,IF(CX19=1,1,"Ошибка ввода"))</f>
        <v>0</v>
      </c>
      <c r="CZ19" s="33">
        <f t="shared" ref="CZ19" si="855">CY19/$E$19</f>
        <v>0</v>
      </c>
      <c r="DA19" s="36">
        <v>0</v>
      </c>
      <c r="DB19" s="14">
        <f t="shared" ref="DB19" si="856">IF(DA19=0,0,IF(DA19=1,1,"Ошибка ввода"))</f>
        <v>0</v>
      </c>
      <c r="DC19" s="33">
        <f t="shared" ref="DC19" si="857">DB19/$E$19</f>
        <v>0</v>
      </c>
    </row>
    <row r="20" spans="1:107" ht="22.5" customHeight="1" x14ac:dyDescent="0.25">
      <c r="A20" s="12" t="s">
        <v>39</v>
      </c>
      <c r="B20" s="13" t="s">
        <v>40</v>
      </c>
      <c r="C20" s="12" t="s">
        <v>28</v>
      </c>
      <c r="D20" s="12" t="s">
        <v>28</v>
      </c>
      <c r="E20" s="24">
        <f>SUM(E21:E23)</f>
        <v>9</v>
      </c>
      <c r="F20" s="30" t="s">
        <v>28</v>
      </c>
      <c r="G20" s="12">
        <f>SUM(G21:G23)</f>
        <v>7</v>
      </c>
      <c r="H20" s="31">
        <f>G20/$E$20</f>
        <v>0.77777777777777779</v>
      </c>
      <c r="I20" s="30" t="s">
        <v>28</v>
      </c>
      <c r="J20" s="12">
        <f t="shared" ref="J20" si="858">SUM(J21:J23)</f>
        <v>6</v>
      </c>
      <c r="K20" s="31">
        <f t="shared" ref="K20" si="859">J20/$E$20</f>
        <v>0.66666666666666663</v>
      </c>
      <c r="L20" s="30" t="s">
        <v>28</v>
      </c>
      <c r="M20" s="12">
        <f t="shared" ref="M20" si="860">SUM(M21:M23)</f>
        <v>8</v>
      </c>
      <c r="N20" s="31">
        <f t="shared" ref="N20" si="861">M20/$E$20</f>
        <v>0.88888888888888884</v>
      </c>
      <c r="O20" s="30" t="s">
        <v>28</v>
      </c>
      <c r="P20" s="12">
        <f t="shared" ref="P20" si="862">SUM(P21:P23)</f>
        <v>4</v>
      </c>
      <c r="Q20" s="31">
        <f t="shared" ref="Q20" si="863">P20/$E$20</f>
        <v>0.44444444444444442</v>
      </c>
      <c r="R20" s="30" t="s">
        <v>28</v>
      </c>
      <c r="S20" s="12">
        <f t="shared" ref="S20" si="864">SUM(S21:S23)</f>
        <v>6</v>
      </c>
      <c r="T20" s="31">
        <f t="shared" ref="T20" si="865">S20/$E$20</f>
        <v>0.66666666666666663</v>
      </c>
      <c r="U20" s="30" t="s">
        <v>28</v>
      </c>
      <c r="V20" s="12">
        <f t="shared" ref="V20" si="866">SUM(V21:V23)</f>
        <v>6</v>
      </c>
      <c r="W20" s="31">
        <f t="shared" ref="W20" si="867">V20/$E$20</f>
        <v>0.66666666666666663</v>
      </c>
      <c r="X20" s="30" t="s">
        <v>28</v>
      </c>
      <c r="Y20" s="12">
        <f t="shared" ref="Y20" si="868">SUM(Y21:Y23)</f>
        <v>8</v>
      </c>
      <c r="Z20" s="31">
        <f t="shared" ref="Z20" si="869">Y20/$E$20</f>
        <v>0.88888888888888884</v>
      </c>
      <c r="AA20" s="30" t="s">
        <v>28</v>
      </c>
      <c r="AB20" s="12">
        <f t="shared" ref="AB20" si="870">SUM(AB21:AB23)</f>
        <v>6</v>
      </c>
      <c r="AC20" s="31">
        <f t="shared" ref="AC20" si="871">AB20/$E$20</f>
        <v>0.66666666666666663</v>
      </c>
      <c r="AD20" s="30" t="s">
        <v>28</v>
      </c>
      <c r="AE20" s="12">
        <f t="shared" ref="AE20" si="872">SUM(AE21:AE23)</f>
        <v>5</v>
      </c>
      <c r="AF20" s="31">
        <f t="shared" ref="AF20" si="873">AE20/$E$20</f>
        <v>0.55555555555555558</v>
      </c>
      <c r="AG20" s="30" t="s">
        <v>28</v>
      </c>
      <c r="AH20" s="12">
        <f t="shared" ref="AH20" si="874">SUM(AH21:AH23)</f>
        <v>2</v>
      </c>
      <c r="AI20" s="31">
        <f t="shared" ref="AI20" si="875">AH20/$E$20</f>
        <v>0.22222222222222221</v>
      </c>
      <c r="AJ20" s="30" t="s">
        <v>28</v>
      </c>
      <c r="AK20" s="12">
        <f t="shared" ref="AK20" si="876">SUM(AK21:AK23)</f>
        <v>8</v>
      </c>
      <c r="AL20" s="31">
        <f t="shared" ref="AL20" si="877">AK20/$E$20</f>
        <v>0.88888888888888884</v>
      </c>
      <c r="AM20" s="30" t="s">
        <v>28</v>
      </c>
      <c r="AN20" s="12">
        <f t="shared" ref="AN20" si="878">SUM(AN21:AN23)</f>
        <v>6</v>
      </c>
      <c r="AO20" s="31">
        <f t="shared" ref="AO20" si="879">AN20/$E$20</f>
        <v>0.66666666666666663</v>
      </c>
      <c r="AP20" s="30" t="s">
        <v>28</v>
      </c>
      <c r="AQ20" s="12">
        <f t="shared" ref="AQ20" si="880">SUM(AQ21:AQ23)</f>
        <v>7</v>
      </c>
      <c r="AR20" s="31">
        <f t="shared" ref="AR20" si="881">AQ20/$E$20</f>
        <v>0.77777777777777779</v>
      </c>
      <c r="AS20" s="30" t="s">
        <v>28</v>
      </c>
      <c r="AT20" s="12">
        <f t="shared" ref="AT20" si="882">SUM(AT21:AT23)</f>
        <v>6</v>
      </c>
      <c r="AU20" s="31">
        <f t="shared" ref="AU20" si="883">AT20/$E$20</f>
        <v>0.66666666666666663</v>
      </c>
      <c r="AV20" s="30" t="s">
        <v>28</v>
      </c>
      <c r="AW20" s="12">
        <f t="shared" ref="AW20" si="884">SUM(AW21:AW23)</f>
        <v>6</v>
      </c>
      <c r="AX20" s="31">
        <f t="shared" ref="AX20" si="885">AW20/$E$20</f>
        <v>0.66666666666666663</v>
      </c>
      <c r="AY20" s="30" t="s">
        <v>28</v>
      </c>
      <c r="AZ20" s="12">
        <f t="shared" ref="AZ20" si="886">SUM(AZ21:AZ23)</f>
        <v>6</v>
      </c>
      <c r="BA20" s="31">
        <f t="shared" ref="BA20" si="887">AZ20/$E$20</f>
        <v>0.66666666666666663</v>
      </c>
      <c r="BB20" s="30" t="s">
        <v>28</v>
      </c>
      <c r="BC20" s="12">
        <f t="shared" ref="BC20" si="888">SUM(BC21:BC23)</f>
        <v>6</v>
      </c>
      <c r="BD20" s="31">
        <f t="shared" ref="BD20" si="889">BC20/$E$20</f>
        <v>0.66666666666666663</v>
      </c>
      <c r="BE20" s="30" t="s">
        <v>28</v>
      </c>
      <c r="BF20" s="12">
        <f t="shared" ref="BF20" si="890">SUM(BF21:BF23)</f>
        <v>3</v>
      </c>
      <c r="BG20" s="31">
        <f t="shared" ref="BG20" si="891">BF20/$E$20</f>
        <v>0.33333333333333331</v>
      </c>
      <c r="BH20" s="30" t="s">
        <v>28</v>
      </c>
      <c r="BI20" s="12">
        <f t="shared" ref="BI20" si="892">SUM(BI21:BI23)</f>
        <v>8</v>
      </c>
      <c r="BJ20" s="31">
        <f t="shared" ref="BJ20" si="893">BI20/$E$20</f>
        <v>0.88888888888888884</v>
      </c>
      <c r="BK20" s="30" t="s">
        <v>28</v>
      </c>
      <c r="BL20" s="12">
        <f t="shared" ref="BL20" si="894">SUM(BL21:BL23)</f>
        <v>3</v>
      </c>
      <c r="BM20" s="31">
        <f t="shared" ref="BM20" si="895">BL20/$E$20</f>
        <v>0.33333333333333331</v>
      </c>
      <c r="BN20" s="30" t="s">
        <v>28</v>
      </c>
      <c r="BO20" s="12">
        <f t="shared" ref="BO20" si="896">SUM(BO21:BO23)</f>
        <v>5</v>
      </c>
      <c r="BP20" s="31">
        <f t="shared" ref="BP20" si="897">BO20/$E$20</f>
        <v>0.55555555555555558</v>
      </c>
      <c r="BQ20" s="30" t="s">
        <v>28</v>
      </c>
      <c r="BR20" s="12">
        <f t="shared" ref="BR20" si="898">SUM(BR21:BR23)</f>
        <v>6</v>
      </c>
      <c r="BS20" s="31">
        <f t="shared" ref="BS20" si="899">BR20/$E$20</f>
        <v>0.66666666666666663</v>
      </c>
      <c r="BT20" s="30" t="s">
        <v>28</v>
      </c>
      <c r="BU20" s="12">
        <f t="shared" ref="BU20" si="900">SUM(BU21:BU23)</f>
        <v>6</v>
      </c>
      <c r="BV20" s="31">
        <f t="shared" ref="BV20" si="901">BU20/$E$20</f>
        <v>0.66666666666666663</v>
      </c>
      <c r="BW20" s="30" t="s">
        <v>28</v>
      </c>
      <c r="BX20" s="12">
        <f t="shared" ref="BX20" si="902">SUM(BX21:BX23)</f>
        <v>5</v>
      </c>
      <c r="BY20" s="31">
        <f t="shared" ref="BY20" si="903">BX20/$E$20</f>
        <v>0.55555555555555558</v>
      </c>
      <c r="BZ20" s="30" t="s">
        <v>28</v>
      </c>
      <c r="CA20" s="12">
        <f t="shared" ref="CA20" si="904">SUM(CA21:CA23)</f>
        <v>8</v>
      </c>
      <c r="CB20" s="31">
        <f t="shared" ref="CB20" si="905">CA20/$E$20</f>
        <v>0.88888888888888884</v>
      </c>
      <c r="CC20" s="30" t="s">
        <v>28</v>
      </c>
      <c r="CD20" s="12">
        <f t="shared" ref="CD20" si="906">SUM(CD21:CD23)</f>
        <v>3</v>
      </c>
      <c r="CE20" s="31">
        <f t="shared" ref="CE20" si="907">CD20/$E$20</f>
        <v>0.33333333333333331</v>
      </c>
      <c r="CF20" s="30" t="s">
        <v>28</v>
      </c>
      <c r="CG20" s="12">
        <f t="shared" ref="CG20" si="908">SUM(CG21:CG23)</f>
        <v>6</v>
      </c>
      <c r="CH20" s="31">
        <f t="shared" ref="CH20" si="909">CG20/$E$20</f>
        <v>0.66666666666666663</v>
      </c>
      <c r="CI20" s="30" t="s">
        <v>28</v>
      </c>
      <c r="CJ20" s="12">
        <f t="shared" ref="CJ20" si="910">SUM(CJ21:CJ23)</f>
        <v>8</v>
      </c>
      <c r="CK20" s="31">
        <f t="shared" ref="CK20" si="911">CJ20/$E$20</f>
        <v>0.88888888888888884</v>
      </c>
      <c r="CL20" s="30" t="s">
        <v>28</v>
      </c>
      <c r="CM20" s="12">
        <f t="shared" ref="CM20" si="912">SUM(CM21:CM23)</f>
        <v>5</v>
      </c>
      <c r="CN20" s="31">
        <f t="shared" ref="CN20" si="913">CM20/$E$20</f>
        <v>0.55555555555555558</v>
      </c>
      <c r="CO20" s="30" t="s">
        <v>28</v>
      </c>
      <c r="CP20" s="12">
        <f t="shared" ref="CP20" si="914">SUM(CP21:CP23)</f>
        <v>6</v>
      </c>
      <c r="CQ20" s="31">
        <f t="shared" ref="CQ20" si="915">CP20/$E$20</f>
        <v>0.66666666666666663</v>
      </c>
      <c r="CR20" s="30" t="s">
        <v>28</v>
      </c>
      <c r="CS20" s="12">
        <f t="shared" ref="CS20" si="916">SUM(CS21:CS23)</f>
        <v>6</v>
      </c>
      <c r="CT20" s="31">
        <f t="shared" ref="CT20" si="917">CS20/$E$20</f>
        <v>0.66666666666666663</v>
      </c>
      <c r="CU20" s="30" t="s">
        <v>28</v>
      </c>
      <c r="CV20" s="12">
        <f t="shared" ref="CV20" si="918">SUM(CV21:CV23)</f>
        <v>8</v>
      </c>
      <c r="CW20" s="31">
        <f t="shared" ref="CW20" si="919">CV20/$E$20</f>
        <v>0.88888888888888884</v>
      </c>
      <c r="CX20" s="30" t="s">
        <v>28</v>
      </c>
      <c r="CY20" s="12">
        <f t="shared" ref="CY20" si="920">SUM(CY21:CY23)</f>
        <v>9</v>
      </c>
      <c r="CZ20" s="31">
        <f t="shared" ref="CZ20" si="921">CY20/$E$20</f>
        <v>1</v>
      </c>
      <c r="DA20" s="30" t="s">
        <v>28</v>
      </c>
      <c r="DB20" s="12">
        <f t="shared" ref="DB20" si="922">SUM(DB21:DB23)</f>
        <v>9</v>
      </c>
      <c r="DC20" s="31">
        <f t="shared" ref="DC20" si="923">DB20/$E$20</f>
        <v>1</v>
      </c>
    </row>
    <row r="21" spans="1:107" ht="22.5" customHeight="1" x14ac:dyDescent="0.25">
      <c r="A21" s="14" t="s">
        <v>9</v>
      </c>
      <c r="B21" s="15" t="s">
        <v>41</v>
      </c>
      <c r="C21" s="14" t="s">
        <v>42</v>
      </c>
      <c r="D21" s="15" t="s">
        <v>78</v>
      </c>
      <c r="E21" s="25">
        <v>5</v>
      </c>
      <c r="F21" s="42">
        <v>0.84899999999999998</v>
      </c>
      <c r="G21" s="14">
        <f>IF(F21&lt;=59%,0,IF(F21&lt;=69%,1,IF(F21&lt;=79%,2,IF(F21&lt;=89%,3,IF(F21&lt;=99%,4,IF(F21&lt;=100%,5,"Ошибка ввода"))))))</f>
        <v>3</v>
      </c>
      <c r="H21" s="33">
        <f>G21/$E$21</f>
        <v>0.6</v>
      </c>
      <c r="I21" s="42">
        <v>0.879</v>
      </c>
      <c r="J21" s="14">
        <f t="shared" ref="J21" si="924">IF(I21&lt;=59%,0,IF(I21&lt;=69%,1,IF(I21&lt;=79%,2,IF(I21&lt;=89%,3,IF(I21&lt;=99%,4,IF(I21&lt;=100%,5,"Ошибка ввода"))))))</f>
        <v>3</v>
      </c>
      <c r="K21" s="33">
        <f t="shared" ref="K21" si="925">J21/$E$21</f>
        <v>0.6</v>
      </c>
      <c r="L21" s="42">
        <v>0.90300000000000002</v>
      </c>
      <c r="M21" s="14">
        <f t="shared" ref="M21" si="926">IF(L21&lt;=59%,0,IF(L21&lt;=69%,1,IF(L21&lt;=79%,2,IF(L21&lt;=89%,3,IF(L21&lt;=99%,4,IF(L21&lt;=100%,5,"Ошибка ввода"))))))</f>
        <v>4</v>
      </c>
      <c r="N21" s="33">
        <f t="shared" ref="N21" si="927">M21/$E$21</f>
        <v>0.8</v>
      </c>
      <c r="O21" s="42">
        <v>0.84399999999999997</v>
      </c>
      <c r="P21" s="14">
        <f t="shared" ref="P21" si="928">IF(O21&lt;=59%,0,IF(O21&lt;=69%,1,IF(O21&lt;=79%,2,IF(O21&lt;=89%,3,IF(O21&lt;=99%,4,IF(O21&lt;=100%,5,"Ошибка ввода"))))))</f>
        <v>3</v>
      </c>
      <c r="Q21" s="33">
        <f t="shared" ref="Q21" si="929">P21/$E$21</f>
        <v>0.6</v>
      </c>
      <c r="R21" s="42">
        <v>0.76400000000000001</v>
      </c>
      <c r="S21" s="14">
        <f t="shared" ref="S21" si="930">IF(R21&lt;=59%,0,IF(R21&lt;=69%,1,IF(R21&lt;=79%,2,IF(R21&lt;=89%,3,IF(R21&lt;=99%,4,IF(R21&lt;=100%,5,"Ошибка ввода"))))))</f>
        <v>2</v>
      </c>
      <c r="T21" s="33">
        <f t="shared" ref="T21" si="931">S21/$E$21</f>
        <v>0.4</v>
      </c>
      <c r="U21" s="42">
        <v>0.77500000000000002</v>
      </c>
      <c r="V21" s="14">
        <f t="shared" ref="V21" si="932">IF(U21&lt;=59%,0,IF(U21&lt;=69%,1,IF(U21&lt;=79%,2,IF(U21&lt;=89%,3,IF(U21&lt;=99%,4,IF(U21&lt;=100%,5,"Ошибка ввода"))))))</f>
        <v>2</v>
      </c>
      <c r="W21" s="33">
        <f t="shared" ref="W21" si="933">V21/$E$21</f>
        <v>0.4</v>
      </c>
      <c r="X21" s="42">
        <v>0.94</v>
      </c>
      <c r="Y21" s="14">
        <f t="shared" ref="Y21" si="934">IF(X21&lt;=59%,0,IF(X21&lt;=69%,1,IF(X21&lt;=79%,2,IF(X21&lt;=89%,3,IF(X21&lt;=99%,4,IF(X21&lt;=100%,5,"Ошибка ввода"))))))</f>
        <v>4</v>
      </c>
      <c r="Z21" s="33">
        <f t="shared" ref="Z21" si="935">Y21/$E$21</f>
        <v>0.8</v>
      </c>
      <c r="AA21" s="42">
        <v>0.86299999999999999</v>
      </c>
      <c r="AB21" s="14">
        <f t="shared" ref="AB21" si="936">IF(AA21&lt;=59%,0,IF(AA21&lt;=69%,1,IF(AA21&lt;=79%,2,IF(AA21&lt;=89%,3,IF(AA21&lt;=99%,4,IF(AA21&lt;=100%,5,"Ошибка ввода"))))))</f>
        <v>3</v>
      </c>
      <c r="AC21" s="33">
        <f t="shared" ref="AC21" si="937">AB21/$E$21</f>
        <v>0.6</v>
      </c>
      <c r="AD21" s="42">
        <v>0.67900000000000005</v>
      </c>
      <c r="AE21" s="14">
        <f t="shared" ref="AE21" si="938">IF(AD21&lt;=59%,0,IF(AD21&lt;=69%,1,IF(AD21&lt;=79%,2,IF(AD21&lt;=89%,3,IF(AD21&lt;=99%,4,IF(AD21&lt;=100%,5,"Ошибка ввода"))))))</f>
        <v>1</v>
      </c>
      <c r="AF21" s="33">
        <f t="shared" ref="AF21" si="939">AE21/$E$21</f>
        <v>0.2</v>
      </c>
      <c r="AG21" s="42">
        <v>0.72699999999999998</v>
      </c>
      <c r="AH21" s="14">
        <f t="shared" ref="AH21" si="940">IF(AG21&lt;=59%,0,IF(AG21&lt;=69%,1,IF(AG21&lt;=79%,2,IF(AG21&lt;=89%,3,IF(AG21&lt;=99%,4,IF(AG21&lt;=100%,5,"Ошибка ввода"))))))</f>
        <v>2</v>
      </c>
      <c r="AI21" s="33">
        <f t="shared" ref="AI21" si="941">AH21/$E$21</f>
        <v>0.4</v>
      </c>
      <c r="AJ21" s="42">
        <v>0.89600000000000002</v>
      </c>
      <c r="AK21" s="14">
        <f t="shared" ref="AK21" si="942">IF(AJ21&lt;=59%,0,IF(AJ21&lt;=69%,1,IF(AJ21&lt;=79%,2,IF(AJ21&lt;=89%,3,IF(AJ21&lt;=99%,4,IF(AJ21&lt;=100%,5,"Ошибка ввода"))))))</f>
        <v>4</v>
      </c>
      <c r="AL21" s="33">
        <f t="shared" ref="AL21" si="943">AK21/$E$21</f>
        <v>0.8</v>
      </c>
      <c r="AM21" s="42">
        <v>0.79200000000000004</v>
      </c>
      <c r="AN21" s="14">
        <f t="shared" ref="AN21" si="944">IF(AM21&lt;=59%,0,IF(AM21&lt;=69%,1,IF(AM21&lt;=79%,2,IF(AM21&lt;=89%,3,IF(AM21&lt;=99%,4,IF(AM21&lt;=100%,5,"Ошибка ввода"))))))</f>
        <v>3</v>
      </c>
      <c r="AO21" s="33">
        <f t="shared" ref="AO21" si="945">AN21/$E$21</f>
        <v>0.6</v>
      </c>
      <c r="AP21" s="42">
        <v>0.86399999999999999</v>
      </c>
      <c r="AQ21" s="14">
        <f t="shared" ref="AQ21" si="946">IF(AP21&lt;=59%,0,IF(AP21&lt;=69%,1,IF(AP21&lt;=79%,2,IF(AP21&lt;=89%,3,IF(AP21&lt;=99%,4,IF(AP21&lt;=100%,5,"Ошибка ввода"))))))</f>
        <v>3</v>
      </c>
      <c r="AR21" s="33">
        <f t="shared" ref="AR21" si="947">AQ21/$E$21</f>
        <v>0.6</v>
      </c>
      <c r="AS21" s="42">
        <v>0.71599999999999997</v>
      </c>
      <c r="AT21" s="14">
        <f t="shared" ref="AT21" si="948">IF(AS21&lt;=59%,0,IF(AS21&lt;=69%,1,IF(AS21&lt;=79%,2,IF(AS21&lt;=89%,3,IF(AS21&lt;=99%,4,IF(AS21&lt;=100%,5,"Ошибка ввода"))))))</f>
        <v>2</v>
      </c>
      <c r="AU21" s="33">
        <f t="shared" ref="AU21" si="949">AT21/$E$21</f>
        <v>0.4</v>
      </c>
      <c r="AV21" s="42">
        <v>0.84399999999999997</v>
      </c>
      <c r="AW21" s="14">
        <f t="shared" ref="AW21" si="950">IF(AV21&lt;=59%,0,IF(AV21&lt;=69%,1,IF(AV21&lt;=79%,2,IF(AV21&lt;=89%,3,IF(AV21&lt;=99%,4,IF(AV21&lt;=100%,5,"Ошибка ввода"))))))</f>
        <v>3</v>
      </c>
      <c r="AX21" s="33">
        <f t="shared" ref="AX21" si="951">AW21/$E$21</f>
        <v>0.6</v>
      </c>
      <c r="AY21" s="42">
        <v>0.79900000000000004</v>
      </c>
      <c r="AZ21" s="14">
        <f t="shared" ref="AZ21" si="952">IF(AY21&lt;=59%,0,IF(AY21&lt;=69%,1,IF(AY21&lt;=79%,2,IF(AY21&lt;=89%,3,IF(AY21&lt;=99%,4,IF(AY21&lt;=100%,5,"Ошибка ввода"))))))</f>
        <v>3</v>
      </c>
      <c r="BA21" s="33">
        <f t="shared" ref="BA21" si="953">AZ21/$E$21</f>
        <v>0.6</v>
      </c>
      <c r="BB21" s="42">
        <v>0.73499999999999999</v>
      </c>
      <c r="BC21" s="14">
        <f t="shared" ref="BC21" si="954">IF(BB21&lt;=59%,0,IF(BB21&lt;=69%,1,IF(BB21&lt;=79%,2,IF(BB21&lt;=89%,3,IF(BB21&lt;=99%,4,IF(BB21&lt;=100%,5,"Ошибка ввода"))))))</f>
        <v>2</v>
      </c>
      <c r="BD21" s="33">
        <f t="shared" ref="BD21" si="955">BC21/$E$21</f>
        <v>0.4</v>
      </c>
      <c r="BE21" s="42">
        <v>0.81899999999999995</v>
      </c>
      <c r="BF21" s="14">
        <f t="shared" ref="BF21" si="956">IF(BE21&lt;=59%,0,IF(BE21&lt;=69%,1,IF(BE21&lt;=79%,2,IF(BE21&lt;=89%,3,IF(BE21&lt;=99%,4,IF(BE21&lt;=100%,5,"Ошибка ввода"))))))</f>
        <v>3</v>
      </c>
      <c r="BG21" s="33">
        <f t="shared" ref="BG21" si="957">BF21/$E$21</f>
        <v>0.6</v>
      </c>
      <c r="BH21" s="42">
        <v>0.91700000000000004</v>
      </c>
      <c r="BI21" s="14">
        <f t="shared" ref="BI21" si="958">IF(BH21&lt;=59%,0,IF(BH21&lt;=69%,1,IF(BH21&lt;=79%,2,IF(BH21&lt;=89%,3,IF(BH21&lt;=99%,4,IF(BH21&lt;=100%,5,"Ошибка ввода"))))))</f>
        <v>4</v>
      </c>
      <c r="BJ21" s="33">
        <f t="shared" ref="BJ21" si="959">BI21/$E$21</f>
        <v>0.8</v>
      </c>
      <c r="BK21" s="42">
        <v>0.65400000000000003</v>
      </c>
      <c r="BL21" s="14">
        <f t="shared" ref="BL21" si="960">IF(BK21&lt;=59%,0,IF(BK21&lt;=69%,1,IF(BK21&lt;=79%,2,IF(BK21&lt;=89%,3,IF(BK21&lt;=99%,4,IF(BK21&lt;=100%,5,"Ошибка ввода"))))))</f>
        <v>1</v>
      </c>
      <c r="BM21" s="33">
        <f t="shared" ref="BM21" si="961">BL21/$E$21</f>
        <v>0.2</v>
      </c>
      <c r="BN21" s="42">
        <v>0.68200000000000005</v>
      </c>
      <c r="BO21" s="14">
        <f t="shared" ref="BO21" si="962">IF(BN21&lt;=59%,0,IF(BN21&lt;=69%,1,IF(BN21&lt;=79%,2,IF(BN21&lt;=89%,3,IF(BN21&lt;=99%,4,IF(BN21&lt;=100%,5,"Ошибка ввода"))))))</f>
        <v>1</v>
      </c>
      <c r="BP21" s="33">
        <f t="shared" ref="BP21" si="963">BO21/$E$21</f>
        <v>0.2</v>
      </c>
      <c r="BQ21" s="42">
        <v>0.78600000000000003</v>
      </c>
      <c r="BR21" s="14">
        <f t="shared" ref="BR21" si="964">IF(BQ21&lt;=59%,0,IF(BQ21&lt;=69%,1,IF(BQ21&lt;=79%,2,IF(BQ21&lt;=89%,3,IF(BQ21&lt;=99%,4,IF(BQ21&lt;=100%,5,"Ошибка ввода"))))))</f>
        <v>2</v>
      </c>
      <c r="BS21" s="33">
        <f t="shared" ref="BS21" si="965">BR21/$E$21</f>
        <v>0.4</v>
      </c>
      <c r="BT21" s="42">
        <v>0.74199999999999999</v>
      </c>
      <c r="BU21" s="14">
        <f t="shared" ref="BU21" si="966">IF(BT21&lt;=59%,0,IF(BT21&lt;=69%,1,IF(BT21&lt;=79%,2,IF(BT21&lt;=89%,3,IF(BT21&lt;=99%,4,IF(BT21&lt;=100%,5,"Ошибка ввода"))))))</f>
        <v>2</v>
      </c>
      <c r="BV21" s="33">
        <f t="shared" ref="BV21" si="967">BU21/$E$21</f>
        <v>0.4</v>
      </c>
      <c r="BW21" s="42">
        <v>0.68700000000000006</v>
      </c>
      <c r="BX21" s="14">
        <f t="shared" ref="BX21" si="968">IF(BW21&lt;=59%,0,IF(BW21&lt;=69%,1,IF(BW21&lt;=79%,2,IF(BW21&lt;=89%,3,IF(BW21&lt;=99%,4,IF(BW21&lt;=100%,5,"Ошибка ввода"))))))</f>
        <v>1</v>
      </c>
      <c r="BY21" s="33">
        <f t="shared" ref="BY21" si="969">BX21/$E$21</f>
        <v>0.2</v>
      </c>
      <c r="BZ21" s="42">
        <v>0.89100000000000001</v>
      </c>
      <c r="CA21" s="14">
        <f t="shared" ref="CA21" si="970">IF(BZ21&lt;=59%,0,IF(BZ21&lt;=69%,1,IF(BZ21&lt;=79%,2,IF(BZ21&lt;=89%,3,IF(BZ21&lt;=99%,4,IF(BZ21&lt;=100%,5,"Ошибка ввода"))))))</f>
        <v>4</v>
      </c>
      <c r="CB21" s="33">
        <f t="shared" ref="CB21" si="971">CA21/$E$21</f>
        <v>0.8</v>
      </c>
      <c r="CC21" s="42">
        <v>0.80800000000000005</v>
      </c>
      <c r="CD21" s="14">
        <f t="shared" ref="CD21" si="972">IF(CC21&lt;=59%,0,IF(CC21&lt;=69%,1,IF(CC21&lt;=79%,2,IF(CC21&lt;=89%,3,IF(CC21&lt;=99%,4,IF(CC21&lt;=100%,5,"Ошибка ввода"))))))</f>
        <v>3</v>
      </c>
      <c r="CE21" s="33">
        <f t="shared" ref="CE21" si="973">CD21/$E$21</f>
        <v>0.6</v>
      </c>
      <c r="CF21" s="42">
        <v>0.76200000000000001</v>
      </c>
      <c r="CG21" s="14">
        <f t="shared" ref="CG21" si="974">IF(CF21&lt;=59%,0,IF(CF21&lt;=69%,1,IF(CF21&lt;=79%,2,IF(CF21&lt;=89%,3,IF(CF21&lt;=99%,4,IF(CF21&lt;=100%,5,"Ошибка ввода"))))))</f>
        <v>2</v>
      </c>
      <c r="CH21" s="33">
        <f t="shared" ref="CH21" si="975">CG21/$E$21</f>
        <v>0.4</v>
      </c>
      <c r="CI21" s="42">
        <v>0.90500000000000003</v>
      </c>
      <c r="CJ21" s="14">
        <f t="shared" ref="CJ21" si="976">IF(CI21&lt;=59%,0,IF(CI21&lt;=69%,1,IF(CI21&lt;=79%,2,IF(CI21&lt;=89%,3,IF(CI21&lt;=99%,4,IF(CI21&lt;=100%,5,"Ошибка ввода"))))))</f>
        <v>4</v>
      </c>
      <c r="CK21" s="33">
        <f t="shared" ref="CK21" si="977">CJ21/$E$21</f>
        <v>0.8</v>
      </c>
      <c r="CL21" s="42">
        <v>0.77300000000000002</v>
      </c>
      <c r="CM21" s="14">
        <f t="shared" ref="CM21" si="978">IF(CL21&lt;=59%,0,IF(CL21&lt;=69%,1,IF(CL21&lt;=79%,2,IF(CL21&lt;=89%,3,IF(CL21&lt;=99%,4,IF(CL21&lt;=100%,5,"Ошибка ввода"))))))</f>
        <v>2</v>
      </c>
      <c r="CN21" s="33">
        <f t="shared" ref="CN21" si="979">CM21/$E$21</f>
        <v>0.4</v>
      </c>
      <c r="CO21" s="42">
        <v>0.78600000000000003</v>
      </c>
      <c r="CP21" s="14">
        <f t="shared" ref="CP21" si="980">IF(CO21&lt;=59%,0,IF(CO21&lt;=69%,1,IF(CO21&lt;=79%,2,IF(CO21&lt;=89%,3,IF(CO21&lt;=99%,4,IF(CO21&lt;=100%,5,"Ошибка ввода"))))))</f>
        <v>2</v>
      </c>
      <c r="CQ21" s="33">
        <f t="shared" ref="CQ21" si="981">CP21/$E$21</f>
        <v>0.4</v>
      </c>
      <c r="CR21" s="42">
        <v>0.78600000000000003</v>
      </c>
      <c r="CS21" s="14">
        <f t="shared" ref="CS21" si="982">IF(CR21&lt;=59%,0,IF(CR21&lt;=69%,1,IF(CR21&lt;=79%,2,IF(CR21&lt;=89%,3,IF(CR21&lt;=99%,4,IF(CR21&lt;=100%,5,"Ошибка ввода"))))))</f>
        <v>2</v>
      </c>
      <c r="CT21" s="33">
        <f t="shared" ref="CT21" si="983">CS21/$E$21</f>
        <v>0.4</v>
      </c>
      <c r="CU21" s="42">
        <v>0.89200000000000002</v>
      </c>
      <c r="CV21" s="14">
        <f t="shared" ref="CV21" si="984">IF(CU21&lt;=59%,0,IF(CU21&lt;=69%,1,IF(CU21&lt;=79%,2,IF(CU21&lt;=89%,3,IF(CU21&lt;=99%,4,IF(CU21&lt;=100%,5,"Ошибка ввода"))))))</f>
        <v>4</v>
      </c>
      <c r="CW21" s="33">
        <f t="shared" ref="CW21" si="985">CV21/$E$21</f>
        <v>0.8</v>
      </c>
      <c r="CX21" s="34">
        <v>1</v>
      </c>
      <c r="CY21" s="14">
        <f t="shared" ref="CY21" si="986">IF(CX21&lt;=59%,0,IF(CX21&lt;=69%,1,IF(CX21&lt;=79%,2,IF(CX21&lt;=89%,3,IF(CX21&lt;=99%,4,IF(CX21&lt;=100%,5,"Ошибка ввода"))))))</f>
        <v>5</v>
      </c>
      <c r="CZ21" s="33">
        <f t="shared" ref="CZ21" si="987">CY21/$E$21</f>
        <v>1</v>
      </c>
      <c r="DA21" s="34">
        <v>1</v>
      </c>
      <c r="DB21" s="14">
        <f t="shared" ref="DB21" si="988">IF(DA21&lt;=59%,0,IF(DA21&lt;=69%,1,IF(DA21&lt;=79%,2,IF(DA21&lt;=89%,3,IF(DA21&lt;=99%,4,IF(DA21&lt;=100%,5,"Ошибка ввода"))))))</f>
        <v>5</v>
      </c>
      <c r="DC21" s="33">
        <f t="shared" ref="DC21" si="989">DB21/$E$21</f>
        <v>1</v>
      </c>
    </row>
    <row r="22" spans="1:107" ht="22.5" customHeight="1" x14ac:dyDescent="0.25">
      <c r="A22" s="14" t="s">
        <v>10</v>
      </c>
      <c r="B22" s="15" t="s">
        <v>68</v>
      </c>
      <c r="C22" s="14" t="s">
        <v>67</v>
      </c>
      <c r="D22" s="15" t="s">
        <v>70</v>
      </c>
      <c r="E22" s="25">
        <v>1</v>
      </c>
      <c r="F22" s="36">
        <v>1</v>
      </c>
      <c r="G22" s="14">
        <f>IF(F22=0,0,IF(F22=1,1,"Ошибка ввода"))</f>
        <v>1</v>
      </c>
      <c r="H22" s="33">
        <f>G22/$E$22</f>
        <v>1</v>
      </c>
      <c r="I22" s="36">
        <v>1</v>
      </c>
      <c r="J22" s="14">
        <f t="shared" ref="J22" si="990">IF(I22=0,0,IF(I22=1,1,"Ошибка ввода"))</f>
        <v>1</v>
      </c>
      <c r="K22" s="33">
        <f t="shared" ref="K22" si="991">J22/$E$22</f>
        <v>1</v>
      </c>
      <c r="L22" s="36">
        <v>1</v>
      </c>
      <c r="M22" s="14">
        <f t="shared" ref="M22" si="992">IF(L22=0,0,IF(L22=1,1,"Ошибка ввода"))</f>
        <v>1</v>
      </c>
      <c r="N22" s="33">
        <f t="shared" ref="N22" si="993">M22/$E$22</f>
        <v>1</v>
      </c>
      <c r="O22" s="36">
        <v>1</v>
      </c>
      <c r="P22" s="14">
        <f t="shared" ref="P22" si="994">IF(O22=0,0,IF(O22=1,1,"Ошибка ввода"))</f>
        <v>1</v>
      </c>
      <c r="Q22" s="33">
        <f t="shared" ref="Q22" si="995">P22/$E$22</f>
        <v>1</v>
      </c>
      <c r="R22" s="36">
        <v>1</v>
      </c>
      <c r="S22" s="14">
        <f t="shared" ref="S22" si="996">IF(R22=0,0,IF(R22=1,1,"Ошибка ввода"))</f>
        <v>1</v>
      </c>
      <c r="T22" s="33">
        <f t="shared" ref="T22" si="997">S22/$E$22</f>
        <v>1</v>
      </c>
      <c r="U22" s="36">
        <v>1</v>
      </c>
      <c r="V22" s="14">
        <f t="shared" ref="V22" si="998">IF(U22=0,0,IF(U22=1,1,"Ошибка ввода"))</f>
        <v>1</v>
      </c>
      <c r="W22" s="33">
        <f t="shared" ref="W22" si="999">V22/$E$22</f>
        <v>1</v>
      </c>
      <c r="X22" s="36">
        <v>1</v>
      </c>
      <c r="Y22" s="14">
        <f t="shared" ref="Y22" si="1000">IF(X22=0,0,IF(X22=1,1,"Ошибка ввода"))</f>
        <v>1</v>
      </c>
      <c r="Z22" s="33">
        <f t="shared" ref="Z22" si="1001">Y22/$E$22</f>
        <v>1</v>
      </c>
      <c r="AA22" s="36">
        <v>0</v>
      </c>
      <c r="AB22" s="14">
        <f t="shared" ref="AB22" si="1002">IF(AA22=0,0,IF(AA22=1,1,"Ошибка ввода"))</f>
        <v>0</v>
      </c>
      <c r="AC22" s="33">
        <f t="shared" ref="AC22" si="1003">AB22/$E$22</f>
        <v>0</v>
      </c>
      <c r="AD22" s="36">
        <v>1</v>
      </c>
      <c r="AE22" s="14">
        <f t="shared" ref="AE22" si="1004">IF(AD22=0,0,IF(AD22=1,1,"Ошибка ввода"))</f>
        <v>1</v>
      </c>
      <c r="AF22" s="33">
        <f t="shared" ref="AF22" si="1005">AE22/$E$22</f>
        <v>1</v>
      </c>
      <c r="AG22" s="36">
        <v>0</v>
      </c>
      <c r="AH22" s="14">
        <f t="shared" ref="AH22" si="1006">IF(AG22=0,0,IF(AG22=1,1,"Ошибка ввода"))</f>
        <v>0</v>
      </c>
      <c r="AI22" s="33">
        <f t="shared" ref="AI22" si="1007">AH22/$E$22</f>
        <v>0</v>
      </c>
      <c r="AJ22" s="36">
        <v>1</v>
      </c>
      <c r="AK22" s="14">
        <f t="shared" ref="AK22" si="1008">IF(AJ22=0,0,IF(AJ22=1,1,"Ошибка ввода"))</f>
        <v>1</v>
      </c>
      <c r="AL22" s="33">
        <f t="shared" ref="AL22" si="1009">AK22/$E$22</f>
        <v>1</v>
      </c>
      <c r="AM22" s="36">
        <v>1</v>
      </c>
      <c r="AN22" s="14">
        <f t="shared" ref="AN22" si="1010">IF(AM22=0,0,IF(AM22=1,1,"Ошибка ввода"))</f>
        <v>1</v>
      </c>
      <c r="AO22" s="33">
        <f t="shared" ref="AO22" si="1011">AN22/$E$22</f>
        <v>1</v>
      </c>
      <c r="AP22" s="36">
        <v>1</v>
      </c>
      <c r="AQ22" s="14">
        <f t="shared" ref="AQ22" si="1012">IF(AP22=0,0,IF(AP22=1,1,"Ошибка ввода"))</f>
        <v>1</v>
      </c>
      <c r="AR22" s="33">
        <f t="shared" ref="AR22" si="1013">AQ22/$E$22</f>
        <v>1</v>
      </c>
      <c r="AS22" s="36">
        <v>1</v>
      </c>
      <c r="AT22" s="14">
        <f t="shared" ref="AT22" si="1014">IF(AS22=0,0,IF(AS22=1,1,"Ошибка ввода"))</f>
        <v>1</v>
      </c>
      <c r="AU22" s="33">
        <f t="shared" ref="AU22" si="1015">AT22/$E$22</f>
        <v>1</v>
      </c>
      <c r="AV22" s="36">
        <v>0</v>
      </c>
      <c r="AW22" s="14">
        <f t="shared" ref="AW22" si="1016">IF(AV22=0,0,IF(AV22=1,1,"Ошибка ввода"))</f>
        <v>0</v>
      </c>
      <c r="AX22" s="33">
        <f t="shared" ref="AX22" si="1017">AW22/$E$22</f>
        <v>0</v>
      </c>
      <c r="AY22" s="36">
        <v>1</v>
      </c>
      <c r="AZ22" s="14">
        <f t="shared" ref="AZ22" si="1018">IF(AY22=0,0,IF(AY22=1,1,"Ошибка ввода"))</f>
        <v>1</v>
      </c>
      <c r="BA22" s="33">
        <f t="shared" ref="BA22" si="1019">AZ22/$E$22</f>
        <v>1</v>
      </c>
      <c r="BB22" s="36">
        <v>1</v>
      </c>
      <c r="BC22" s="14">
        <f t="shared" ref="BC22" si="1020">IF(BB22=0,0,IF(BB22=1,1,"Ошибка ввода"))</f>
        <v>1</v>
      </c>
      <c r="BD22" s="33">
        <f t="shared" ref="BD22" si="1021">BC22/$E$22</f>
        <v>1</v>
      </c>
      <c r="BE22" s="36">
        <v>0</v>
      </c>
      <c r="BF22" s="14">
        <f t="shared" ref="BF22" si="1022">IF(BE22=0,0,IF(BE22=1,1,"Ошибка ввода"))</f>
        <v>0</v>
      </c>
      <c r="BG22" s="33">
        <f t="shared" ref="BG22" si="1023">BF22/$E$22</f>
        <v>0</v>
      </c>
      <c r="BH22" s="36">
        <v>1</v>
      </c>
      <c r="BI22" s="14">
        <f t="shared" ref="BI22" si="1024">IF(BH22=0,0,IF(BH22=1,1,"Ошибка ввода"))</f>
        <v>1</v>
      </c>
      <c r="BJ22" s="33">
        <f t="shared" ref="BJ22" si="1025">BI22/$E$22</f>
        <v>1</v>
      </c>
      <c r="BK22" s="36">
        <v>1</v>
      </c>
      <c r="BL22" s="14">
        <f t="shared" ref="BL22" si="1026">IF(BK22=0,0,IF(BK22=1,1,"Ошибка ввода"))</f>
        <v>1</v>
      </c>
      <c r="BM22" s="33">
        <f t="shared" ref="BM22" si="1027">BL22/$E$22</f>
        <v>1</v>
      </c>
      <c r="BN22" s="36">
        <v>1</v>
      </c>
      <c r="BO22" s="14">
        <f t="shared" ref="BO22" si="1028">IF(BN22=0,0,IF(BN22=1,1,"Ошибка ввода"))</f>
        <v>1</v>
      </c>
      <c r="BP22" s="33">
        <f t="shared" ref="BP22" si="1029">BO22/$E$22</f>
        <v>1</v>
      </c>
      <c r="BQ22" s="36">
        <v>1</v>
      </c>
      <c r="BR22" s="14">
        <f t="shared" ref="BR22" si="1030">IF(BQ22=0,0,IF(BQ22=1,1,"Ошибка ввода"))</f>
        <v>1</v>
      </c>
      <c r="BS22" s="33">
        <f t="shared" ref="BS22" si="1031">BR22/$E$22</f>
        <v>1</v>
      </c>
      <c r="BT22" s="36">
        <v>1</v>
      </c>
      <c r="BU22" s="14">
        <f t="shared" ref="BU22" si="1032">IF(BT22=0,0,IF(BT22=1,1,"Ошибка ввода"))</f>
        <v>1</v>
      </c>
      <c r="BV22" s="33">
        <f t="shared" ref="BV22" si="1033">BU22/$E$22</f>
        <v>1</v>
      </c>
      <c r="BW22" s="36">
        <v>1</v>
      </c>
      <c r="BX22" s="14">
        <f t="shared" ref="BX22" si="1034">IF(BW22=0,0,IF(BW22=1,1,"Ошибка ввода"))</f>
        <v>1</v>
      </c>
      <c r="BY22" s="33">
        <f t="shared" ref="BY22" si="1035">BX22/$E$22</f>
        <v>1</v>
      </c>
      <c r="BZ22" s="36">
        <v>1</v>
      </c>
      <c r="CA22" s="14">
        <f t="shared" ref="CA22" si="1036">IF(BZ22=0,0,IF(BZ22=1,1,"Ошибка ввода"))</f>
        <v>1</v>
      </c>
      <c r="CB22" s="33">
        <f t="shared" ref="CB22" si="1037">CA22/$E$22</f>
        <v>1</v>
      </c>
      <c r="CC22" s="36">
        <v>0</v>
      </c>
      <c r="CD22" s="14">
        <f t="shared" ref="CD22" si="1038">IF(CC22=0,0,IF(CC22=1,1,"Ошибка ввода"))</f>
        <v>0</v>
      </c>
      <c r="CE22" s="33">
        <f t="shared" ref="CE22" si="1039">CD22/$E$22</f>
        <v>0</v>
      </c>
      <c r="CF22" s="36">
        <v>1</v>
      </c>
      <c r="CG22" s="14">
        <f t="shared" ref="CG22" si="1040">IF(CF22=0,0,IF(CF22=1,1,"Ошибка ввода"))</f>
        <v>1</v>
      </c>
      <c r="CH22" s="33">
        <f t="shared" ref="CH22" si="1041">CG22/$E$22</f>
        <v>1</v>
      </c>
      <c r="CI22" s="36">
        <v>1</v>
      </c>
      <c r="CJ22" s="14">
        <f t="shared" ref="CJ22" si="1042">IF(CI22=0,0,IF(CI22=1,1,"Ошибка ввода"))</f>
        <v>1</v>
      </c>
      <c r="CK22" s="33">
        <f t="shared" ref="CK22" si="1043">CJ22/$E$22</f>
        <v>1</v>
      </c>
      <c r="CL22" s="36">
        <v>1</v>
      </c>
      <c r="CM22" s="14">
        <f t="shared" ref="CM22" si="1044">IF(CL22=0,0,IF(CL22=1,1,"Ошибка ввода"))</f>
        <v>1</v>
      </c>
      <c r="CN22" s="33">
        <f t="shared" ref="CN22" si="1045">CM22/$E$22</f>
        <v>1</v>
      </c>
      <c r="CO22" s="36">
        <v>1</v>
      </c>
      <c r="CP22" s="14">
        <f t="shared" ref="CP22" si="1046">IF(CO22=0,0,IF(CO22=1,1,"Ошибка ввода"))</f>
        <v>1</v>
      </c>
      <c r="CQ22" s="33">
        <f t="shared" ref="CQ22" si="1047">CP22/$E$22</f>
        <v>1</v>
      </c>
      <c r="CR22" s="36">
        <v>1</v>
      </c>
      <c r="CS22" s="14">
        <f t="shared" ref="CS22" si="1048">IF(CR22=0,0,IF(CR22=1,1,"Ошибка ввода"))</f>
        <v>1</v>
      </c>
      <c r="CT22" s="33">
        <f t="shared" ref="CT22" si="1049">CS22/$E$22</f>
        <v>1</v>
      </c>
      <c r="CU22" s="36">
        <v>1</v>
      </c>
      <c r="CV22" s="14">
        <f t="shared" ref="CV22" si="1050">IF(CU22=0,0,IF(CU22=1,1,"Ошибка ввода"))</f>
        <v>1</v>
      </c>
      <c r="CW22" s="33">
        <f t="shared" ref="CW22" si="1051">CV22/$E$22</f>
        <v>1</v>
      </c>
      <c r="CX22" s="36">
        <v>1</v>
      </c>
      <c r="CY22" s="14">
        <f t="shared" ref="CY22" si="1052">IF(CX22=0,0,IF(CX22=1,1,"Ошибка ввода"))</f>
        <v>1</v>
      </c>
      <c r="CZ22" s="33">
        <f t="shared" ref="CZ22" si="1053">CY22/$E$22</f>
        <v>1</v>
      </c>
      <c r="DA22" s="36">
        <v>1</v>
      </c>
      <c r="DB22" s="14">
        <f t="shared" ref="DB22" si="1054">IF(DA22=0,0,IF(DA22=1,1,"Ошибка ввода"))</f>
        <v>1</v>
      </c>
      <c r="DC22" s="33">
        <f t="shared" ref="DC22" si="1055">DB22/$E$22</f>
        <v>1</v>
      </c>
    </row>
    <row r="23" spans="1:107" ht="22.5" customHeight="1" x14ac:dyDescent="0.25">
      <c r="A23" s="76" t="s">
        <v>11</v>
      </c>
      <c r="B23" s="85" t="s">
        <v>69</v>
      </c>
      <c r="C23" s="76" t="s">
        <v>67</v>
      </c>
      <c r="D23" s="15" t="s">
        <v>52</v>
      </c>
      <c r="E23" s="88">
        <v>3</v>
      </c>
      <c r="F23" s="35" t="s">
        <v>28</v>
      </c>
      <c r="G23" s="76">
        <f>IF(F26&lt;=9%,0,IF(F26&lt;=19%,1,IF(F26&lt;=29%,2,IF(F26&lt;=100%,3,"Ошибка ввода"))))</f>
        <v>3</v>
      </c>
      <c r="H23" s="82">
        <f>G23/$E$23</f>
        <v>1</v>
      </c>
      <c r="I23" s="35" t="s">
        <v>28</v>
      </c>
      <c r="J23" s="76">
        <f t="shared" ref="J23" si="1056">IF(I26&lt;=9%,0,IF(I26&lt;=19%,1,IF(I26&lt;=29%,2,IF(I26&lt;=100%,3,"Ошибка ввода"))))</f>
        <v>2</v>
      </c>
      <c r="K23" s="82">
        <f t="shared" ref="K23" si="1057">J23/$E$23</f>
        <v>0.66666666666666663</v>
      </c>
      <c r="L23" s="35" t="s">
        <v>28</v>
      </c>
      <c r="M23" s="76">
        <f t="shared" ref="M23" si="1058">IF(L26&lt;=9%,0,IF(L26&lt;=19%,1,IF(L26&lt;=29%,2,IF(L26&lt;=100%,3,"Ошибка ввода"))))</f>
        <v>3</v>
      </c>
      <c r="N23" s="82">
        <f t="shared" ref="N23" si="1059">M23/$E$23</f>
        <v>1</v>
      </c>
      <c r="O23" s="35" t="s">
        <v>28</v>
      </c>
      <c r="P23" s="76">
        <f t="shared" ref="P23" si="1060">IF(O26&lt;=9%,0,IF(O26&lt;=19%,1,IF(O26&lt;=29%,2,IF(O26&lt;=100%,3,"Ошибка ввода"))))</f>
        <v>0</v>
      </c>
      <c r="Q23" s="82">
        <f t="shared" ref="Q23" si="1061">P23/$E$23</f>
        <v>0</v>
      </c>
      <c r="R23" s="35" t="s">
        <v>28</v>
      </c>
      <c r="S23" s="76">
        <f t="shared" ref="S23" si="1062">IF(R26&lt;=9%,0,IF(R26&lt;=19%,1,IF(R26&lt;=29%,2,IF(R26&lt;=100%,3,"Ошибка ввода"))))</f>
        <v>3</v>
      </c>
      <c r="T23" s="82">
        <f t="shared" ref="T23" si="1063">S23/$E$23</f>
        <v>1</v>
      </c>
      <c r="U23" s="35" t="s">
        <v>28</v>
      </c>
      <c r="V23" s="76">
        <f t="shared" ref="V23" si="1064">IF(U26&lt;=9%,0,IF(U26&lt;=19%,1,IF(U26&lt;=29%,2,IF(U26&lt;=100%,3,"Ошибка ввода"))))</f>
        <v>3</v>
      </c>
      <c r="W23" s="82">
        <f t="shared" ref="W23" si="1065">V23/$E$23</f>
        <v>1</v>
      </c>
      <c r="X23" s="35" t="s">
        <v>28</v>
      </c>
      <c r="Y23" s="76">
        <f t="shared" ref="Y23" si="1066">IF(X26&lt;=9%,0,IF(X26&lt;=19%,1,IF(X26&lt;=29%,2,IF(X26&lt;=100%,3,"Ошибка ввода"))))</f>
        <v>3</v>
      </c>
      <c r="Z23" s="82">
        <f t="shared" ref="Z23" si="1067">Y23/$E$23</f>
        <v>1</v>
      </c>
      <c r="AA23" s="35" t="s">
        <v>28</v>
      </c>
      <c r="AB23" s="76">
        <f t="shared" ref="AB23" si="1068">IF(AA26&lt;=9%,0,IF(AA26&lt;=19%,1,IF(AA26&lt;=29%,2,IF(AA26&lt;=100%,3,"Ошибка ввода"))))</f>
        <v>3</v>
      </c>
      <c r="AC23" s="82">
        <f t="shared" ref="AC23" si="1069">AB23/$E$23</f>
        <v>1</v>
      </c>
      <c r="AD23" s="35" t="s">
        <v>28</v>
      </c>
      <c r="AE23" s="76">
        <f t="shared" ref="AE23" si="1070">IF(AD26&lt;=9%,0,IF(AD26&lt;=19%,1,IF(AD26&lt;=29%,2,IF(AD26&lt;=100%,3,"Ошибка ввода"))))</f>
        <v>3</v>
      </c>
      <c r="AF23" s="82">
        <f t="shared" ref="AF23" si="1071">AE23/$E$23</f>
        <v>1</v>
      </c>
      <c r="AG23" s="35" t="s">
        <v>28</v>
      </c>
      <c r="AH23" s="76">
        <f t="shared" ref="AH23" si="1072">IF(AG26&lt;=9%,0,IF(AG26&lt;=19%,1,IF(AG26&lt;=29%,2,IF(AG26&lt;=100%,3,"Ошибка ввода"))))</f>
        <v>0</v>
      </c>
      <c r="AI23" s="82">
        <f t="shared" ref="AI23" si="1073">AH23/$E$23</f>
        <v>0</v>
      </c>
      <c r="AJ23" s="35" t="s">
        <v>28</v>
      </c>
      <c r="AK23" s="76">
        <f t="shared" ref="AK23" si="1074">IF(AJ26&lt;=9%,0,IF(AJ26&lt;=19%,1,IF(AJ26&lt;=29%,2,IF(AJ26&lt;=100%,3,"Ошибка ввода"))))</f>
        <v>3</v>
      </c>
      <c r="AL23" s="82">
        <f t="shared" ref="AL23" si="1075">AK23/$E$23</f>
        <v>1</v>
      </c>
      <c r="AM23" s="35" t="s">
        <v>28</v>
      </c>
      <c r="AN23" s="76">
        <f t="shared" ref="AN23" si="1076">IF(AM26&lt;=9%,0,IF(AM26&lt;=19%,1,IF(AM26&lt;=29%,2,IF(AM26&lt;=100%,3,"Ошибка ввода"))))</f>
        <v>2</v>
      </c>
      <c r="AO23" s="82">
        <f t="shared" ref="AO23" si="1077">AN23/$E$23</f>
        <v>0.66666666666666663</v>
      </c>
      <c r="AP23" s="35" t="s">
        <v>28</v>
      </c>
      <c r="AQ23" s="76">
        <f t="shared" ref="AQ23" si="1078">IF(AP26&lt;=9%,0,IF(AP26&lt;=19%,1,IF(AP26&lt;=29%,2,IF(AP26&lt;=100%,3,"Ошибка ввода"))))</f>
        <v>3</v>
      </c>
      <c r="AR23" s="82">
        <f t="shared" ref="AR23" si="1079">AQ23/$E$23</f>
        <v>1</v>
      </c>
      <c r="AS23" s="35" t="s">
        <v>28</v>
      </c>
      <c r="AT23" s="76">
        <f t="shared" ref="AT23" si="1080">IF(AS26&lt;=9%,0,IF(AS26&lt;=19%,1,IF(AS26&lt;=29%,2,IF(AS26&lt;=100%,3,"Ошибка ввода"))))</f>
        <v>3</v>
      </c>
      <c r="AU23" s="82">
        <f t="shared" ref="AU23" si="1081">AT23/$E$23</f>
        <v>1</v>
      </c>
      <c r="AV23" s="35" t="s">
        <v>28</v>
      </c>
      <c r="AW23" s="76">
        <f t="shared" ref="AW23" si="1082">IF(AV26&lt;=9%,0,IF(AV26&lt;=19%,1,IF(AV26&lt;=29%,2,IF(AV26&lt;=100%,3,"Ошибка ввода"))))</f>
        <v>3</v>
      </c>
      <c r="AX23" s="82">
        <f t="shared" ref="AX23" si="1083">AW23/$E$23</f>
        <v>1</v>
      </c>
      <c r="AY23" s="35" t="s">
        <v>28</v>
      </c>
      <c r="AZ23" s="76">
        <f t="shared" ref="AZ23" si="1084">IF(AY26&lt;=9%,0,IF(AY26&lt;=19%,1,IF(AY26&lt;=29%,2,IF(AY26&lt;=100%,3,"Ошибка ввода"))))</f>
        <v>2</v>
      </c>
      <c r="BA23" s="82">
        <f t="shared" ref="BA23" si="1085">AZ23/$E$23</f>
        <v>0.66666666666666663</v>
      </c>
      <c r="BB23" s="35" t="s">
        <v>28</v>
      </c>
      <c r="BC23" s="76">
        <f t="shared" ref="BC23" si="1086">IF(BB26&lt;=9%,0,IF(BB26&lt;=19%,1,IF(BB26&lt;=29%,2,IF(BB26&lt;=100%,3,"Ошибка ввода"))))</f>
        <v>3</v>
      </c>
      <c r="BD23" s="82">
        <f t="shared" ref="BD23" si="1087">BC23/$E$23</f>
        <v>1</v>
      </c>
      <c r="BE23" s="35" t="s">
        <v>28</v>
      </c>
      <c r="BF23" s="76">
        <f t="shared" ref="BF23" si="1088">IF(BE26&lt;=9%,0,IF(BE26&lt;=19%,1,IF(BE26&lt;=29%,2,IF(BE26&lt;=100%,3,"Ошибка ввода"))))</f>
        <v>0</v>
      </c>
      <c r="BG23" s="82">
        <f t="shared" ref="BG23" si="1089">BF23/$E$23</f>
        <v>0</v>
      </c>
      <c r="BH23" s="35" t="s">
        <v>28</v>
      </c>
      <c r="BI23" s="76">
        <f t="shared" ref="BI23" si="1090">IF(BH26&lt;=9%,0,IF(BH26&lt;=19%,1,IF(BH26&lt;=29%,2,IF(BH26&lt;=100%,3,"Ошибка ввода"))))</f>
        <v>3</v>
      </c>
      <c r="BJ23" s="82">
        <f t="shared" ref="BJ23" si="1091">BI23/$E$23</f>
        <v>1</v>
      </c>
      <c r="BK23" s="35" t="s">
        <v>28</v>
      </c>
      <c r="BL23" s="76">
        <f t="shared" ref="BL23" si="1092">IF(BK26&lt;=9%,0,IF(BK26&lt;=19%,1,IF(BK26&lt;=29%,2,IF(BK26&lt;=100%,3,"Ошибка ввода"))))</f>
        <v>1</v>
      </c>
      <c r="BM23" s="82">
        <f t="shared" ref="BM23" si="1093">BL23/$E$23</f>
        <v>0.33333333333333331</v>
      </c>
      <c r="BN23" s="35" t="s">
        <v>28</v>
      </c>
      <c r="BO23" s="76">
        <f t="shared" ref="BO23" si="1094">IF(BN26&lt;=9%,0,IF(BN26&lt;=19%,1,IF(BN26&lt;=29%,2,IF(BN26&lt;=100%,3,"Ошибка ввода"))))</f>
        <v>3</v>
      </c>
      <c r="BP23" s="82">
        <f t="shared" ref="BP23" si="1095">BO23/$E$23</f>
        <v>1</v>
      </c>
      <c r="BQ23" s="35" t="s">
        <v>28</v>
      </c>
      <c r="BR23" s="76">
        <f t="shared" ref="BR23" si="1096">IF(BQ26&lt;=9%,0,IF(BQ26&lt;=19%,1,IF(BQ26&lt;=29%,2,IF(BQ26&lt;=100%,3,"Ошибка ввода"))))</f>
        <v>3</v>
      </c>
      <c r="BS23" s="82">
        <f t="shared" ref="BS23" si="1097">BR23/$E$23</f>
        <v>1</v>
      </c>
      <c r="BT23" s="35" t="s">
        <v>28</v>
      </c>
      <c r="BU23" s="76">
        <f t="shared" ref="BU23" si="1098">IF(BT26&lt;=9%,0,IF(BT26&lt;=19%,1,IF(BT26&lt;=29%,2,IF(BT26&lt;=100%,3,"Ошибка ввода"))))</f>
        <v>3</v>
      </c>
      <c r="BV23" s="82">
        <f t="shared" ref="BV23" si="1099">BU23/$E$23</f>
        <v>1</v>
      </c>
      <c r="BW23" s="35" t="s">
        <v>28</v>
      </c>
      <c r="BX23" s="76">
        <f t="shared" ref="BX23" si="1100">IF(BW26&lt;=9%,0,IF(BW26&lt;=19%,1,IF(BW26&lt;=29%,2,IF(BW26&lt;=100%,3,"Ошибка ввода"))))</f>
        <v>3</v>
      </c>
      <c r="BY23" s="82">
        <f t="shared" ref="BY23" si="1101">BX23/$E$23</f>
        <v>1</v>
      </c>
      <c r="BZ23" s="35" t="s">
        <v>28</v>
      </c>
      <c r="CA23" s="76">
        <f t="shared" ref="CA23" si="1102">IF(BZ26&lt;=9%,0,IF(BZ26&lt;=19%,1,IF(BZ26&lt;=29%,2,IF(BZ26&lt;=100%,3,"Ошибка ввода"))))</f>
        <v>3</v>
      </c>
      <c r="CB23" s="82">
        <f t="shared" ref="CB23" si="1103">CA23/$E$23</f>
        <v>1</v>
      </c>
      <c r="CC23" s="35" t="s">
        <v>28</v>
      </c>
      <c r="CD23" s="76">
        <f t="shared" ref="CD23" si="1104">IF(CC26&lt;=9%,0,IF(CC26&lt;=19%,1,IF(CC26&lt;=29%,2,IF(CC26&lt;=100%,3,"Ошибка ввода"))))</f>
        <v>0</v>
      </c>
      <c r="CE23" s="82">
        <f t="shared" ref="CE23" si="1105">CD23/$E$23</f>
        <v>0</v>
      </c>
      <c r="CF23" s="35" t="s">
        <v>28</v>
      </c>
      <c r="CG23" s="76">
        <f t="shared" ref="CG23" si="1106">IF(CF26&lt;=9%,0,IF(CF26&lt;=19%,1,IF(CF26&lt;=29%,2,IF(CF26&lt;=100%,3,"Ошибка ввода"))))</f>
        <v>3</v>
      </c>
      <c r="CH23" s="82">
        <f t="shared" ref="CH23" si="1107">CG23/$E$23</f>
        <v>1</v>
      </c>
      <c r="CI23" s="35" t="s">
        <v>28</v>
      </c>
      <c r="CJ23" s="76">
        <f t="shared" ref="CJ23" si="1108">IF(CI26&lt;=9%,0,IF(CI26&lt;=19%,1,IF(CI26&lt;=29%,2,IF(CI26&lt;=100%,3,"Ошибка ввода"))))</f>
        <v>3</v>
      </c>
      <c r="CK23" s="82">
        <f t="shared" ref="CK23" si="1109">CJ23/$E$23</f>
        <v>1</v>
      </c>
      <c r="CL23" s="35" t="s">
        <v>28</v>
      </c>
      <c r="CM23" s="76">
        <f t="shared" ref="CM23" si="1110">IF(CL26&lt;=9%,0,IF(CL26&lt;=19%,1,IF(CL26&lt;=29%,2,IF(CL26&lt;=100%,3,"Ошибка ввода"))))</f>
        <v>2</v>
      </c>
      <c r="CN23" s="82">
        <f t="shared" ref="CN23" si="1111">CM23/$E$23</f>
        <v>0.66666666666666663</v>
      </c>
      <c r="CO23" s="35" t="s">
        <v>28</v>
      </c>
      <c r="CP23" s="76">
        <f t="shared" ref="CP23" si="1112">IF(CO26&lt;=9%,0,IF(CO26&lt;=19%,1,IF(CO26&lt;=29%,2,IF(CO26&lt;=100%,3,"Ошибка ввода"))))</f>
        <v>3</v>
      </c>
      <c r="CQ23" s="82">
        <f t="shared" ref="CQ23" si="1113">CP23/$E$23</f>
        <v>1</v>
      </c>
      <c r="CR23" s="35" t="s">
        <v>28</v>
      </c>
      <c r="CS23" s="76">
        <f t="shared" ref="CS23" si="1114">IF(CR26&lt;=9%,0,IF(CR26&lt;=19%,1,IF(CR26&lt;=29%,2,IF(CR26&lt;=100%,3,"Ошибка ввода"))))</f>
        <v>3</v>
      </c>
      <c r="CT23" s="82">
        <f t="shared" ref="CT23" si="1115">CS23/$E$23</f>
        <v>1</v>
      </c>
      <c r="CU23" s="35" t="s">
        <v>28</v>
      </c>
      <c r="CV23" s="76">
        <f t="shared" ref="CV23" si="1116">IF(CU26&lt;=9%,0,IF(CU26&lt;=19%,1,IF(CU26&lt;=29%,2,IF(CU26&lt;=100%,3,"Ошибка ввода"))))</f>
        <v>3</v>
      </c>
      <c r="CW23" s="82">
        <f t="shared" ref="CW23" si="1117">CV23/$E$23</f>
        <v>1</v>
      </c>
      <c r="CX23" s="35" t="s">
        <v>28</v>
      </c>
      <c r="CY23" s="76">
        <f t="shared" ref="CY23" si="1118">IF(CX26&lt;=9%,0,IF(CX26&lt;=19%,1,IF(CX26&lt;=29%,2,IF(CX26&lt;=100%,3,"Ошибка ввода"))))</f>
        <v>3</v>
      </c>
      <c r="CZ23" s="82">
        <f t="shared" ref="CZ23" si="1119">CY23/$E$23</f>
        <v>1</v>
      </c>
      <c r="DA23" s="35" t="s">
        <v>28</v>
      </c>
      <c r="DB23" s="76">
        <f t="shared" ref="DB23" si="1120">IF(DA26&lt;=9%,0,IF(DA26&lt;=19%,1,IF(DA26&lt;=29%,2,IF(DA26&lt;=100%,3,"Ошибка ввода"))))</f>
        <v>3</v>
      </c>
      <c r="DC23" s="82">
        <f t="shared" ref="DC23" si="1121">DB23/$E$23</f>
        <v>1</v>
      </c>
    </row>
    <row r="24" spans="1:107" ht="22.5" customHeight="1" x14ac:dyDescent="0.25">
      <c r="A24" s="77"/>
      <c r="B24" s="86"/>
      <c r="C24" s="77"/>
      <c r="D24" s="15" t="s">
        <v>75</v>
      </c>
      <c r="E24" s="89"/>
      <c r="F24" s="32">
        <v>34</v>
      </c>
      <c r="G24" s="77"/>
      <c r="H24" s="83"/>
      <c r="I24" s="32">
        <v>87</v>
      </c>
      <c r="J24" s="77"/>
      <c r="K24" s="83"/>
      <c r="L24" s="32">
        <v>79</v>
      </c>
      <c r="M24" s="77"/>
      <c r="N24" s="83"/>
      <c r="O24" s="32">
        <v>54</v>
      </c>
      <c r="P24" s="77"/>
      <c r="Q24" s="83"/>
      <c r="R24" s="32">
        <v>52</v>
      </c>
      <c r="S24" s="77"/>
      <c r="T24" s="83"/>
      <c r="U24" s="32">
        <v>50</v>
      </c>
      <c r="V24" s="77"/>
      <c r="W24" s="83"/>
      <c r="X24" s="32">
        <v>62</v>
      </c>
      <c r="Y24" s="77"/>
      <c r="Z24" s="83"/>
      <c r="AA24" s="32">
        <v>50</v>
      </c>
      <c r="AB24" s="77"/>
      <c r="AC24" s="83"/>
      <c r="AD24" s="32">
        <v>41</v>
      </c>
      <c r="AE24" s="77"/>
      <c r="AF24" s="83"/>
      <c r="AG24" s="32">
        <v>56</v>
      </c>
      <c r="AH24" s="77"/>
      <c r="AI24" s="83"/>
      <c r="AJ24" s="32">
        <v>60</v>
      </c>
      <c r="AK24" s="77"/>
      <c r="AL24" s="83"/>
      <c r="AM24" s="32">
        <v>54</v>
      </c>
      <c r="AN24" s="77"/>
      <c r="AO24" s="83"/>
      <c r="AP24" s="32">
        <v>74</v>
      </c>
      <c r="AQ24" s="77"/>
      <c r="AR24" s="83"/>
      <c r="AS24" s="32">
        <v>73</v>
      </c>
      <c r="AT24" s="77"/>
      <c r="AU24" s="83"/>
      <c r="AV24" s="32">
        <v>74</v>
      </c>
      <c r="AW24" s="77"/>
      <c r="AX24" s="83"/>
      <c r="AY24" s="32">
        <v>50</v>
      </c>
      <c r="AZ24" s="77"/>
      <c r="BA24" s="83"/>
      <c r="BB24" s="32">
        <v>75</v>
      </c>
      <c r="BC24" s="77"/>
      <c r="BD24" s="83"/>
      <c r="BE24" s="32">
        <v>73</v>
      </c>
      <c r="BF24" s="77"/>
      <c r="BG24" s="83"/>
      <c r="BH24" s="32">
        <v>76</v>
      </c>
      <c r="BI24" s="77"/>
      <c r="BJ24" s="83"/>
      <c r="BK24" s="32">
        <v>53</v>
      </c>
      <c r="BL24" s="77"/>
      <c r="BM24" s="83"/>
      <c r="BN24" s="32">
        <v>59</v>
      </c>
      <c r="BO24" s="77"/>
      <c r="BP24" s="83"/>
      <c r="BQ24" s="32">
        <v>58</v>
      </c>
      <c r="BR24" s="77"/>
      <c r="BS24" s="83"/>
      <c r="BT24" s="32">
        <v>45</v>
      </c>
      <c r="BU24" s="77"/>
      <c r="BV24" s="83"/>
      <c r="BW24" s="32">
        <v>55</v>
      </c>
      <c r="BX24" s="77"/>
      <c r="BY24" s="83"/>
      <c r="BZ24" s="32">
        <v>77</v>
      </c>
      <c r="CA24" s="77"/>
      <c r="CB24" s="83"/>
      <c r="CC24" s="32">
        <v>71</v>
      </c>
      <c r="CD24" s="77"/>
      <c r="CE24" s="83"/>
      <c r="CF24" s="32">
        <v>70</v>
      </c>
      <c r="CG24" s="77"/>
      <c r="CH24" s="83"/>
      <c r="CI24" s="32">
        <v>91</v>
      </c>
      <c r="CJ24" s="77"/>
      <c r="CK24" s="83"/>
      <c r="CL24" s="32">
        <v>72</v>
      </c>
      <c r="CM24" s="77"/>
      <c r="CN24" s="83"/>
      <c r="CO24" s="32">
        <v>84</v>
      </c>
      <c r="CP24" s="77"/>
      <c r="CQ24" s="83"/>
      <c r="CR24" s="32">
        <v>61</v>
      </c>
      <c r="CS24" s="77"/>
      <c r="CT24" s="83"/>
      <c r="CU24" s="32">
        <v>55</v>
      </c>
      <c r="CV24" s="77"/>
      <c r="CW24" s="83"/>
      <c r="CX24" s="32">
        <v>117</v>
      </c>
      <c r="CY24" s="77"/>
      <c r="CZ24" s="83"/>
      <c r="DA24" s="32">
        <v>53</v>
      </c>
      <c r="DB24" s="77"/>
      <c r="DC24" s="83"/>
    </row>
    <row r="25" spans="1:107" ht="22.5" customHeight="1" x14ac:dyDescent="0.25">
      <c r="A25" s="77"/>
      <c r="B25" s="86"/>
      <c r="C25" s="77"/>
      <c r="D25" s="15" t="s">
        <v>76</v>
      </c>
      <c r="E25" s="89"/>
      <c r="F25" s="32">
        <v>18</v>
      </c>
      <c r="G25" s="77"/>
      <c r="H25" s="83"/>
      <c r="I25" s="32">
        <v>19</v>
      </c>
      <c r="J25" s="77"/>
      <c r="K25" s="83"/>
      <c r="L25" s="32">
        <v>42</v>
      </c>
      <c r="M25" s="77"/>
      <c r="N25" s="83"/>
      <c r="O25" s="32">
        <v>0</v>
      </c>
      <c r="P25" s="77"/>
      <c r="Q25" s="83"/>
      <c r="R25" s="32">
        <v>38</v>
      </c>
      <c r="S25" s="77"/>
      <c r="T25" s="83"/>
      <c r="U25" s="32">
        <v>33</v>
      </c>
      <c r="V25" s="77"/>
      <c r="W25" s="83"/>
      <c r="X25" s="32">
        <v>37</v>
      </c>
      <c r="Y25" s="77"/>
      <c r="Z25" s="83"/>
      <c r="AA25" s="32">
        <v>38</v>
      </c>
      <c r="AB25" s="77"/>
      <c r="AC25" s="83"/>
      <c r="AD25" s="32">
        <v>16</v>
      </c>
      <c r="AE25" s="77"/>
      <c r="AF25" s="83"/>
      <c r="AG25" s="32">
        <v>0</v>
      </c>
      <c r="AH25" s="77"/>
      <c r="AI25" s="83"/>
      <c r="AJ25" s="32">
        <v>19</v>
      </c>
      <c r="AK25" s="77"/>
      <c r="AL25" s="83"/>
      <c r="AM25" s="32">
        <v>12</v>
      </c>
      <c r="AN25" s="77"/>
      <c r="AO25" s="83"/>
      <c r="AP25" s="32">
        <v>66</v>
      </c>
      <c r="AQ25" s="77"/>
      <c r="AR25" s="83"/>
      <c r="AS25" s="32">
        <v>52</v>
      </c>
      <c r="AT25" s="77"/>
      <c r="AU25" s="83"/>
      <c r="AV25" s="32">
        <v>25</v>
      </c>
      <c r="AW25" s="77"/>
      <c r="AX25" s="83"/>
      <c r="AY25" s="32">
        <v>12</v>
      </c>
      <c r="AZ25" s="77"/>
      <c r="BA25" s="83"/>
      <c r="BB25" s="32">
        <v>34</v>
      </c>
      <c r="BC25" s="77"/>
      <c r="BD25" s="83"/>
      <c r="BE25" s="32">
        <v>5</v>
      </c>
      <c r="BF25" s="77"/>
      <c r="BG25" s="83"/>
      <c r="BH25" s="32">
        <v>42</v>
      </c>
      <c r="BI25" s="77"/>
      <c r="BJ25" s="83"/>
      <c r="BK25" s="32">
        <v>10</v>
      </c>
      <c r="BL25" s="77"/>
      <c r="BM25" s="83"/>
      <c r="BN25" s="32">
        <v>20</v>
      </c>
      <c r="BO25" s="77"/>
      <c r="BP25" s="83"/>
      <c r="BQ25" s="32">
        <v>44</v>
      </c>
      <c r="BR25" s="77"/>
      <c r="BS25" s="83"/>
      <c r="BT25" s="32">
        <v>25</v>
      </c>
      <c r="BU25" s="77"/>
      <c r="BV25" s="83"/>
      <c r="BW25" s="32">
        <v>29</v>
      </c>
      <c r="BX25" s="77"/>
      <c r="BY25" s="83"/>
      <c r="BZ25" s="32">
        <v>35</v>
      </c>
      <c r="CA25" s="77"/>
      <c r="CB25" s="83"/>
      <c r="CC25" s="32">
        <v>3</v>
      </c>
      <c r="CD25" s="77"/>
      <c r="CE25" s="83"/>
      <c r="CF25" s="32">
        <v>70</v>
      </c>
      <c r="CG25" s="77"/>
      <c r="CH25" s="83"/>
      <c r="CI25" s="32">
        <v>69</v>
      </c>
      <c r="CJ25" s="77"/>
      <c r="CK25" s="83"/>
      <c r="CL25" s="32">
        <v>15</v>
      </c>
      <c r="CM25" s="77"/>
      <c r="CN25" s="83"/>
      <c r="CO25" s="32">
        <v>58</v>
      </c>
      <c r="CP25" s="77"/>
      <c r="CQ25" s="83"/>
      <c r="CR25" s="32">
        <v>40</v>
      </c>
      <c r="CS25" s="77"/>
      <c r="CT25" s="83"/>
      <c r="CU25" s="32">
        <v>45</v>
      </c>
      <c r="CV25" s="77"/>
      <c r="CW25" s="83"/>
      <c r="CX25" s="32">
        <v>117</v>
      </c>
      <c r="CY25" s="77"/>
      <c r="CZ25" s="83"/>
      <c r="DA25" s="32">
        <v>17</v>
      </c>
      <c r="DB25" s="77"/>
      <c r="DC25" s="83"/>
    </row>
    <row r="26" spans="1:107" ht="22.5" customHeight="1" x14ac:dyDescent="0.25">
      <c r="A26" s="78"/>
      <c r="B26" s="87"/>
      <c r="C26" s="78"/>
      <c r="D26" s="15" t="s">
        <v>74</v>
      </c>
      <c r="E26" s="90"/>
      <c r="F26" s="37">
        <f>F25/F24</f>
        <v>0.52941176470588236</v>
      </c>
      <c r="G26" s="78"/>
      <c r="H26" s="84"/>
      <c r="I26" s="37">
        <f t="shared" ref="I26" si="1122">I25/I24</f>
        <v>0.21839080459770116</v>
      </c>
      <c r="J26" s="78"/>
      <c r="K26" s="84"/>
      <c r="L26" s="37">
        <f t="shared" ref="L26" si="1123">L25/L24</f>
        <v>0.53164556962025311</v>
      </c>
      <c r="M26" s="78"/>
      <c r="N26" s="84"/>
      <c r="O26" s="37">
        <f t="shared" ref="O26" si="1124">O25/O24</f>
        <v>0</v>
      </c>
      <c r="P26" s="78"/>
      <c r="Q26" s="84"/>
      <c r="R26" s="37">
        <f t="shared" ref="R26:CC26" si="1125">R25/R24</f>
        <v>0.73076923076923073</v>
      </c>
      <c r="S26" s="78"/>
      <c r="T26" s="84"/>
      <c r="U26" s="37">
        <f t="shared" si="1125"/>
        <v>0.66</v>
      </c>
      <c r="V26" s="78"/>
      <c r="W26" s="84"/>
      <c r="X26" s="37">
        <f t="shared" si="1125"/>
        <v>0.59677419354838712</v>
      </c>
      <c r="Y26" s="78"/>
      <c r="Z26" s="84"/>
      <c r="AA26" s="37">
        <f t="shared" si="1125"/>
        <v>0.76</v>
      </c>
      <c r="AB26" s="78"/>
      <c r="AC26" s="84"/>
      <c r="AD26" s="37">
        <f t="shared" si="1125"/>
        <v>0.3902439024390244</v>
      </c>
      <c r="AE26" s="78"/>
      <c r="AF26" s="84"/>
      <c r="AG26" s="37">
        <f t="shared" si="1125"/>
        <v>0</v>
      </c>
      <c r="AH26" s="78"/>
      <c r="AI26" s="84"/>
      <c r="AJ26" s="37">
        <f t="shared" si="1125"/>
        <v>0.31666666666666665</v>
      </c>
      <c r="AK26" s="78"/>
      <c r="AL26" s="84"/>
      <c r="AM26" s="37">
        <f t="shared" si="1125"/>
        <v>0.22222222222222221</v>
      </c>
      <c r="AN26" s="78"/>
      <c r="AO26" s="84"/>
      <c r="AP26" s="37">
        <f t="shared" si="1125"/>
        <v>0.89189189189189189</v>
      </c>
      <c r="AQ26" s="78"/>
      <c r="AR26" s="84"/>
      <c r="AS26" s="37">
        <f t="shared" si="1125"/>
        <v>0.71232876712328763</v>
      </c>
      <c r="AT26" s="78"/>
      <c r="AU26" s="84"/>
      <c r="AV26" s="37">
        <f t="shared" si="1125"/>
        <v>0.33783783783783783</v>
      </c>
      <c r="AW26" s="78"/>
      <c r="AX26" s="84"/>
      <c r="AY26" s="37">
        <f t="shared" si="1125"/>
        <v>0.24</v>
      </c>
      <c r="AZ26" s="78"/>
      <c r="BA26" s="84"/>
      <c r="BB26" s="37">
        <f t="shared" si="1125"/>
        <v>0.45333333333333331</v>
      </c>
      <c r="BC26" s="78"/>
      <c r="BD26" s="84"/>
      <c r="BE26" s="37">
        <f t="shared" si="1125"/>
        <v>6.8493150684931503E-2</v>
      </c>
      <c r="BF26" s="78"/>
      <c r="BG26" s="84"/>
      <c r="BH26" s="37">
        <f t="shared" si="1125"/>
        <v>0.55263157894736847</v>
      </c>
      <c r="BI26" s="78"/>
      <c r="BJ26" s="84"/>
      <c r="BK26" s="37">
        <f t="shared" si="1125"/>
        <v>0.18867924528301888</v>
      </c>
      <c r="BL26" s="78"/>
      <c r="BM26" s="84"/>
      <c r="BN26" s="37">
        <f t="shared" si="1125"/>
        <v>0.33898305084745761</v>
      </c>
      <c r="BO26" s="78"/>
      <c r="BP26" s="84"/>
      <c r="BQ26" s="37">
        <f t="shared" si="1125"/>
        <v>0.75862068965517238</v>
      </c>
      <c r="BR26" s="78"/>
      <c r="BS26" s="84"/>
      <c r="BT26" s="37">
        <f t="shared" si="1125"/>
        <v>0.55555555555555558</v>
      </c>
      <c r="BU26" s="78"/>
      <c r="BV26" s="84"/>
      <c r="BW26" s="37">
        <f t="shared" si="1125"/>
        <v>0.52727272727272723</v>
      </c>
      <c r="BX26" s="78"/>
      <c r="BY26" s="84"/>
      <c r="BZ26" s="37">
        <f t="shared" si="1125"/>
        <v>0.45454545454545453</v>
      </c>
      <c r="CA26" s="78"/>
      <c r="CB26" s="84"/>
      <c r="CC26" s="37">
        <f t="shared" si="1125"/>
        <v>4.2253521126760563E-2</v>
      </c>
      <c r="CD26" s="78"/>
      <c r="CE26" s="84"/>
      <c r="CF26" s="37">
        <f t="shared" ref="CF26:DA26" si="1126">CF25/CF24</f>
        <v>1</v>
      </c>
      <c r="CG26" s="78"/>
      <c r="CH26" s="84"/>
      <c r="CI26" s="37">
        <f t="shared" si="1126"/>
        <v>0.75824175824175821</v>
      </c>
      <c r="CJ26" s="78"/>
      <c r="CK26" s="84"/>
      <c r="CL26" s="37">
        <f t="shared" si="1126"/>
        <v>0.20833333333333334</v>
      </c>
      <c r="CM26" s="78"/>
      <c r="CN26" s="84"/>
      <c r="CO26" s="37">
        <f t="shared" si="1126"/>
        <v>0.69047619047619047</v>
      </c>
      <c r="CP26" s="78"/>
      <c r="CQ26" s="84"/>
      <c r="CR26" s="37">
        <f t="shared" si="1126"/>
        <v>0.65573770491803274</v>
      </c>
      <c r="CS26" s="78"/>
      <c r="CT26" s="84"/>
      <c r="CU26" s="37">
        <f t="shared" si="1126"/>
        <v>0.81818181818181823</v>
      </c>
      <c r="CV26" s="78"/>
      <c r="CW26" s="84"/>
      <c r="CX26" s="37">
        <f t="shared" si="1126"/>
        <v>1</v>
      </c>
      <c r="CY26" s="78"/>
      <c r="CZ26" s="84"/>
      <c r="DA26" s="37">
        <f t="shared" si="1126"/>
        <v>0.32075471698113206</v>
      </c>
      <c r="DB26" s="78"/>
      <c r="DC26" s="84"/>
    </row>
    <row r="27" spans="1:107" ht="22.5" customHeight="1" x14ac:dyDescent="0.25">
      <c r="A27" s="12" t="s">
        <v>44</v>
      </c>
      <c r="B27" s="13" t="s">
        <v>45</v>
      </c>
      <c r="C27" s="12" t="s">
        <v>28</v>
      </c>
      <c r="D27" s="12" t="s">
        <v>28</v>
      </c>
      <c r="E27" s="24">
        <f>SUM(E28:E36)</f>
        <v>20</v>
      </c>
      <c r="F27" s="30" t="s">
        <v>28</v>
      </c>
      <c r="G27" s="12">
        <f>SUM(G28:G36)</f>
        <v>14</v>
      </c>
      <c r="H27" s="31">
        <f>G27/$E$27</f>
        <v>0.7</v>
      </c>
      <c r="I27" s="30" t="s">
        <v>28</v>
      </c>
      <c r="J27" s="12">
        <f t="shared" ref="J27" si="1127">SUM(J28:J36)</f>
        <v>10</v>
      </c>
      <c r="K27" s="31">
        <f t="shared" ref="K27" si="1128">J27/$E$27</f>
        <v>0.5</v>
      </c>
      <c r="L27" s="30" t="s">
        <v>28</v>
      </c>
      <c r="M27" s="12">
        <f t="shared" ref="M27" si="1129">SUM(M28:M36)</f>
        <v>10</v>
      </c>
      <c r="N27" s="31">
        <f t="shared" ref="N27" si="1130">M27/$E$27</f>
        <v>0.5</v>
      </c>
      <c r="O27" s="30" t="s">
        <v>28</v>
      </c>
      <c r="P27" s="12">
        <f t="shared" ref="P27" si="1131">SUM(P28:P36)</f>
        <v>10</v>
      </c>
      <c r="Q27" s="31">
        <f t="shared" ref="Q27" si="1132">P27/$E$27</f>
        <v>0.5</v>
      </c>
      <c r="R27" s="30" t="s">
        <v>28</v>
      </c>
      <c r="S27" s="12">
        <f t="shared" ref="S27" si="1133">SUM(S28:S36)</f>
        <v>15</v>
      </c>
      <c r="T27" s="31">
        <f t="shared" ref="T27" si="1134">S27/$E$27</f>
        <v>0.75</v>
      </c>
      <c r="U27" s="30" t="s">
        <v>28</v>
      </c>
      <c r="V27" s="12">
        <f t="shared" ref="V27" si="1135">SUM(V28:V36)</f>
        <v>13</v>
      </c>
      <c r="W27" s="31">
        <f t="shared" ref="W27" si="1136">V27/$E$27</f>
        <v>0.65</v>
      </c>
      <c r="X27" s="30" t="s">
        <v>28</v>
      </c>
      <c r="Y27" s="12">
        <f t="shared" ref="Y27" si="1137">SUM(Y28:Y36)</f>
        <v>15</v>
      </c>
      <c r="Z27" s="31">
        <f t="shared" ref="Z27" si="1138">Y27/$E$27</f>
        <v>0.75</v>
      </c>
      <c r="AA27" s="30" t="s">
        <v>28</v>
      </c>
      <c r="AB27" s="12">
        <f t="shared" ref="AB27" si="1139">SUM(AB28:AB36)</f>
        <v>9</v>
      </c>
      <c r="AC27" s="31">
        <f t="shared" ref="AC27" si="1140">AB27/$E$27</f>
        <v>0.45</v>
      </c>
      <c r="AD27" s="30" t="s">
        <v>28</v>
      </c>
      <c r="AE27" s="12">
        <f t="shared" ref="AE27" si="1141">SUM(AE28:AE36)</f>
        <v>9</v>
      </c>
      <c r="AF27" s="31">
        <f t="shared" ref="AF27" si="1142">AE27/$E$27</f>
        <v>0.45</v>
      </c>
      <c r="AG27" s="30" t="s">
        <v>28</v>
      </c>
      <c r="AH27" s="12">
        <f t="shared" ref="AH27" si="1143">SUM(AH28:AH36)</f>
        <v>9</v>
      </c>
      <c r="AI27" s="31">
        <f t="shared" ref="AI27" si="1144">AH27/$E$27</f>
        <v>0.45</v>
      </c>
      <c r="AJ27" s="30" t="s">
        <v>28</v>
      </c>
      <c r="AK27" s="12">
        <f t="shared" ref="AK27" si="1145">SUM(AK28:AK36)</f>
        <v>10</v>
      </c>
      <c r="AL27" s="31">
        <f t="shared" ref="AL27" si="1146">AK27/$E$27</f>
        <v>0.5</v>
      </c>
      <c r="AM27" s="30" t="s">
        <v>28</v>
      </c>
      <c r="AN27" s="12">
        <f t="shared" ref="AN27" si="1147">SUM(AN28:AN36)</f>
        <v>10</v>
      </c>
      <c r="AO27" s="31">
        <f t="shared" ref="AO27" si="1148">AN27/$E$27</f>
        <v>0.5</v>
      </c>
      <c r="AP27" s="30" t="s">
        <v>28</v>
      </c>
      <c r="AQ27" s="12">
        <f t="shared" ref="AQ27" si="1149">SUM(AQ28:AQ36)</f>
        <v>11</v>
      </c>
      <c r="AR27" s="31">
        <f t="shared" ref="AR27" si="1150">AQ27/$E$27</f>
        <v>0.55000000000000004</v>
      </c>
      <c r="AS27" s="30" t="s">
        <v>28</v>
      </c>
      <c r="AT27" s="12">
        <f t="shared" ref="AT27" si="1151">SUM(AT28:AT36)</f>
        <v>10</v>
      </c>
      <c r="AU27" s="31">
        <f t="shared" ref="AU27" si="1152">AT27/$E$27</f>
        <v>0.5</v>
      </c>
      <c r="AV27" s="30" t="s">
        <v>28</v>
      </c>
      <c r="AW27" s="12">
        <f t="shared" ref="AW27" si="1153">SUM(AW28:AW36)</f>
        <v>8</v>
      </c>
      <c r="AX27" s="31">
        <f t="shared" ref="AX27" si="1154">AW27/$E$27</f>
        <v>0.4</v>
      </c>
      <c r="AY27" s="30" t="s">
        <v>28</v>
      </c>
      <c r="AZ27" s="12">
        <f t="shared" ref="AZ27" si="1155">SUM(AZ28:AZ36)</f>
        <v>9</v>
      </c>
      <c r="BA27" s="31">
        <f t="shared" ref="BA27" si="1156">AZ27/$E$27</f>
        <v>0.45</v>
      </c>
      <c r="BB27" s="30" t="s">
        <v>28</v>
      </c>
      <c r="BC27" s="12">
        <f t="shared" ref="BC27" si="1157">SUM(BC28:BC36)</f>
        <v>12</v>
      </c>
      <c r="BD27" s="31">
        <f t="shared" ref="BD27" si="1158">BC27/$E$27</f>
        <v>0.6</v>
      </c>
      <c r="BE27" s="30" t="s">
        <v>28</v>
      </c>
      <c r="BF27" s="12">
        <f t="shared" ref="BF27" si="1159">SUM(BF28:BF36)</f>
        <v>10</v>
      </c>
      <c r="BG27" s="31">
        <f t="shared" ref="BG27" si="1160">BF27/$E$27</f>
        <v>0.5</v>
      </c>
      <c r="BH27" s="30" t="s">
        <v>28</v>
      </c>
      <c r="BI27" s="12">
        <f t="shared" ref="BI27" si="1161">SUM(BI28:BI36)</f>
        <v>16</v>
      </c>
      <c r="BJ27" s="31">
        <f t="shared" ref="BJ27" si="1162">BI27/$E$27</f>
        <v>0.8</v>
      </c>
      <c r="BK27" s="30" t="s">
        <v>28</v>
      </c>
      <c r="BL27" s="12">
        <f t="shared" ref="BL27" si="1163">SUM(BL28:BL36)</f>
        <v>16</v>
      </c>
      <c r="BM27" s="31">
        <f t="shared" ref="BM27" si="1164">BL27/$E$27</f>
        <v>0.8</v>
      </c>
      <c r="BN27" s="30" t="s">
        <v>28</v>
      </c>
      <c r="BO27" s="12">
        <f t="shared" ref="BO27" si="1165">SUM(BO28:BO36)</f>
        <v>6</v>
      </c>
      <c r="BP27" s="31">
        <f t="shared" ref="BP27" si="1166">BO27/$E$27</f>
        <v>0.3</v>
      </c>
      <c r="BQ27" s="30" t="s">
        <v>28</v>
      </c>
      <c r="BR27" s="12">
        <f t="shared" ref="BR27" si="1167">SUM(BR28:BR36)</f>
        <v>14</v>
      </c>
      <c r="BS27" s="31">
        <f t="shared" ref="BS27" si="1168">BR27/$E$27</f>
        <v>0.7</v>
      </c>
      <c r="BT27" s="30" t="s">
        <v>28</v>
      </c>
      <c r="BU27" s="12">
        <f t="shared" ref="BU27" si="1169">SUM(BU28:BU36)</f>
        <v>12</v>
      </c>
      <c r="BV27" s="31">
        <f t="shared" ref="BV27" si="1170">BU27/$E$27</f>
        <v>0.6</v>
      </c>
      <c r="BW27" s="30" t="s">
        <v>28</v>
      </c>
      <c r="BX27" s="12">
        <f t="shared" ref="BX27" si="1171">SUM(BX28:BX36)</f>
        <v>11</v>
      </c>
      <c r="BY27" s="31">
        <f t="shared" ref="BY27" si="1172">BX27/$E$27</f>
        <v>0.55000000000000004</v>
      </c>
      <c r="BZ27" s="30" t="s">
        <v>28</v>
      </c>
      <c r="CA27" s="12">
        <f t="shared" ref="CA27" si="1173">SUM(CA28:CA36)</f>
        <v>10</v>
      </c>
      <c r="CB27" s="31">
        <f t="shared" ref="CB27" si="1174">CA27/$E$27</f>
        <v>0.5</v>
      </c>
      <c r="CC27" s="30" t="s">
        <v>28</v>
      </c>
      <c r="CD27" s="12">
        <f t="shared" ref="CD27" si="1175">SUM(CD28:CD36)</f>
        <v>13</v>
      </c>
      <c r="CE27" s="31">
        <f t="shared" ref="CE27" si="1176">CD27/$E$27</f>
        <v>0.65</v>
      </c>
      <c r="CF27" s="30" t="s">
        <v>28</v>
      </c>
      <c r="CG27" s="12">
        <f t="shared" ref="CG27" si="1177">SUM(CG28:CG36)</f>
        <v>10</v>
      </c>
      <c r="CH27" s="31">
        <f t="shared" ref="CH27" si="1178">CG27/$E$27</f>
        <v>0.5</v>
      </c>
      <c r="CI27" s="30" t="s">
        <v>28</v>
      </c>
      <c r="CJ27" s="12">
        <f t="shared" ref="CJ27" si="1179">SUM(CJ28:CJ36)</f>
        <v>16</v>
      </c>
      <c r="CK27" s="31">
        <f t="shared" ref="CK27" si="1180">CJ27/$E$27</f>
        <v>0.8</v>
      </c>
      <c r="CL27" s="30" t="s">
        <v>28</v>
      </c>
      <c r="CM27" s="12">
        <f t="shared" ref="CM27" si="1181">SUM(CM28:CM36)</f>
        <v>10</v>
      </c>
      <c r="CN27" s="31">
        <f t="shared" ref="CN27" si="1182">CM27/$E$27</f>
        <v>0.5</v>
      </c>
      <c r="CO27" s="30" t="s">
        <v>28</v>
      </c>
      <c r="CP27" s="12">
        <f t="shared" ref="CP27" si="1183">SUM(CP28:CP36)</f>
        <v>15</v>
      </c>
      <c r="CQ27" s="31">
        <f t="shared" ref="CQ27" si="1184">CP27/$E$27</f>
        <v>0.75</v>
      </c>
      <c r="CR27" s="30" t="s">
        <v>28</v>
      </c>
      <c r="CS27" s="12">
        <f t="shared" ref="CS27" si="1185">SUM(CS28:CS36)</f>
        <v>7</v>
      </c>
      <c r="CT27" s="31">
        <f t="shared" ref="CT27" si="1186">CS27/$E$27</f>
        <v>0.35</v>
      </c>
      <c r="CU27" s="30" t="s">
        <v>28</v>
      </c>
      <c r="CV27" s="12">
        <f t="shared" ref="CV27" si="1187">SUM(CV28:CV36)</f>
        <v>10</v>
      </c>
      <c r="CW27" s="31">
        <f t="shared" ref="CW27" si="1188">CV27/$E$27</f>
        <v>0.5</v>
      </c>
      <c r="CX27" s="30" t="s">
        <v>28</v>
      </c>
      <c r="CY27" s="12">
        <f t="shared" ref="CY27" si="1189">SUM(CY28:CY36)</f>
        <v>14</v>
      </c>
      <c r="CZ27" s="31">
        <f t="shared" ref="CZ27" si="1190">CY27/$E$27</f>
        <v>0.7</v>
      </c>
      <c r="DA27" s="30" t="s">
        <v>28</v>
      </c>
      <c r="DB27" s="12">
        <f t="shared" ref="DB27" si="1191">SUM(DB28:DB36)</f>
        <v>10</v>
      </c>
      <c r="DC27" s="31">
        <f t="shared" ref="DC27" si="1192">DB27/$E$27</f>
        <v>0.5</v>
      </c>
    </row>
    <row r="28" spans="1:107" ht="22.5" customHeight="1" x14ac:dyDescent="0.25">
      <c r="A28" s="76" t="s">
        <v>12</v>
      </c>
      <c r="B28" s="91" t="s">
        <v>49</v>
      </c>
      <c r="C28" s="76" t="s">
        <v>50</v>
      </c>
      <c r="D28" s="15" t="s">
        <v>52</v>
      </c>
      <c r="E28" s="88">
        <v>5</v>
      </c>
      <c r="F28" s="35" t="s">
        <v>28</v>
      </c>
      <c r="G28" s="76">
        <f>IF(F30&gt;F29,"Ошибка ввода",IF(F30&lt;=0,0,IF(F30&lt;=1,1,IF(F30&lt;=2,2,IF(F30&lt;=3,3,IF(AND(F30&lt;=4,F30&lt;=F29),4,IF(AND(F30&lt;=5,F30&lt;F29),4,5)))))))</f>
        <v>5</v>
      </c>
      <c r="H28" s="82">
        <f>G28/$E$28</f>
        <v>1</v>
      </c>
      <c r="I28" s="35" t="s">
        <v>28</v>
      </c>
      <c r="J28" s="76">
        <f t="shared" ref="J28" si="1193">IF(I30&gt;I29,"Ошибка ввода",IF(I30&lt;=0,0,IF(I30&lt;=1,1,IF(I30&lt;=2,2,IF(I30&lt;=3,3,IF(AND(I30&lt;=4,I30&lt;=I29),4,IF(AND(I30&lt;=5,I30&lt;I29),4,5)))))))</f>
        <v>2</v>
      </c>
      <c r="K28" s="82">
        <f t="shared" ref="K28" si="1194">J28/$E$28</f>
        <v>0.4</v>
      </c>
      <c r="L28" s="35" t="s">
        <v>28</v>
      </c>
      <c r="M28" s="76">
        <f t="shared" ref="M28" si="1195">IF(L30&gt;L29,"Ошибка ввода",IF(L30&lt;=0,0,IF(L30&lt;=1,1,IF(L30&lt;=2,2,IF(L30&lt;=3,3,IF(AND(L30&lt;=4,L30&lt;=L29),4,IF(AND(L30&lt;=5,L30&lt;L29),4,5)))))))</f>
        <v>1</v>
      </c>
      <c r="N28" s="82">
        <f t="shared" ref="N28" si="1196">M28/$E$28</f>
        <v>0.2</v>
      </c>
      <c r="O28" s="35" t="s">
        <v>28</v>
      </c>
      <c r="P28" s="76">
        <f t="shared" ref="P28" si="1197">IF(O30&gt;O29,"Ошибка ввода",IF(O30&lt;=0,0,IF(O30&lt;=1,1,IF(O30&lt;=2,2,IF(O30&lt;=3,3,IF(AND(O30&lt;=4,O30&lt;=O29),4,IF(AND(O30&lt;=5,O30&lt;O29),4,5)))))))</f>
        <v>1</v>
      </c>
      <c r="Q28" s="82">
        <f t="shared" ref="Q28" si="1198">P28/$E$28</f>
        <v>0.2</v>
      </c>
      <c r="R28" s="35" t="s">
        <v>28</v>
      </c>
      <c r="S28" s="76">
        <f t="shared" ref="S28" si="1199">IF(R30&gt;R29,"Ошибка ввода",IF(R30&lt;=0,0,IF(R30&lt;=1,1,IF(R30&lt;=2,2,IF(R30&lt;=3,3,IF(AND(R30&lt;=4,R30&lt;=R29),4,IF(AND(R30&lt;=5,R30&lt;R29),4,5)))))))</f>
        <v>1</v>
      </c>
      <c r="T28" s="82">
        <f t="shared" ref="T28" si="1200">S28/$E$28</f>
        <v>0.2</v>
      </c>
      <c r="U28" s="35" t="s">
        <v>28</v>
      </c>
      <c r="V28" s="76">
        <f t="shared" ref="V28" si="1201">IF(U30&gt;U29,"Ошибка ввода",IF(U30&lt;=0,0,IF(U30&lt;=1,1,IF(U30&lt;=2,2,IF(U30&lt;=3,3,IF(AND(U30&lt;=4,U30&lt;=U29),4,IF(AND(U30&lt;=5,U30&lt;U29),4,5)))))))</f>
        <v>1</v>
      </c>
      <c r="W28" s="82">
        <f t="shared" ref="W28" si="1202">V28/$E$28</f>
        <v>0.2</v>
      </c>
      <c r="X28" s="35" t="s">
        <v>28</v>
      </c>
      <c r="Y28" s="76">
        <f t="shared" ref="Y28" si="1203">IF(X30&gt;X29,"Ошибка ввода",IF(X30&lt;=0,0,IF(X30&lt;=1,1,IF(X30&lt;=2,2,IF(X30&lt;=3,3,IF(AND(X30&lt;=4,X30&lt;=X29),4,IF(AND(X30&lt;=5,X30&lt;X29),4,5)))))))</f>
        <v>5</v>
      </c>
      <c r="Z28" s="82">
        <f t="shared" ref="Z28" si="1204">Y28/$E$28</f>
        <v>1</v>
      </c>
      <c r="AA28" s="35" t="s">
        <v>28</v>
      </c>
      <c r="AB28" s="76">
        <f t="shared" ref="AB28" si="1205">IF(AA30&gt;AA29,"Ошибка ввода",IF(AA30&lt;=0,0,IF(AA30&lt;=1,1,IF(AA30&lt;=2,2,IF(AA30&lt;=3,3,IF(AND(AA30&lt;=4,AA30&lt;=AA29),4,IF(AND(AA30&lt;=5,AA30&lt;AA29),4,5)))))))</f>
        <v>1</v>
      </c>
      <c r="AC28" s="82">
        <f t="shared" ref="AC28" si="1206">AB28/$E$28</f>
        <v>0.2</v>
      </c>
      <c r="AD28" s="35" t="s">
        <v>28</v>
      </c>
      <c r="AE28" s="76">
        <f t="shared" ref="AE28" si="1207">IF(AD30&gt;AD29,"Ошибка ввода",IF(AD30&lt;=0,0,IF(AD30&lt;=1,1,IF(AD30&lt;=2,2,IF(AD30&lt;=3,3,IF(AND(AD30&lt;=4,AD30&lt;=AD29),4,IF(AND(AD30&lt;=5,AD30&lt;AD29),4,5)))))))</f>
        <v>1</v>
      </c>
      <c r="AF28" s="82">
        <f t="shared" ref="AF28" si="1208">AE28/$E$28</f>
        <v>0.2</v>
      </c>
      <c r="AG28" s="35" t="s">
        <v>28</v>
      </c>
      <c r="AH28" s="76">
        <f t="shared" ref="AH28" si="1209">IF(AG30&gt;AG29,"Ошибка ввода",IF(AG30&lt;=0,0,IF(AG30&lt;=1,1,IF(AG30&lt;=2,2,IF(AG30&lt;=3,3,IF(AND(AG30&lt;=4,AG30&lt;=AG29),4,IF(AND(AG30&lt;=5,AG30&lt;AG29),4,5)))))))</f>
        <v>1</v>
      </c>
      <c r="AI28" s="82">
        <f t="shared" ref="AI28" si="1210">AH28/$E$28</f>
        <v>0.2</v>
      </c>
      <c r="AJ28" s="35" t="s">
        <v>28</v>
      </c>
      <c r="AK28" s="76">
        <f t="shared" ref="AK28" si="1211">IF(AJ30&gt;AJ29,"Ошибка ввода",IF(AJ30&lt;=0,0,IF(AJ30&lt;=1,1,IF(AJ30&lt;=2,2,IF(AJ30&lt;=3,3,IF(AND(AJ30&lt;=4,AJ30&lt;=AJ29),4,IF(AND(AJ30&lt;=5,AJ30&lt;AJ29),4,5)))))))</f>
        <v>1</v>
      </c>
      <c r="AL28" s="82">
        <f t="shared" ref="AL28" si="1212">AK28/$E$28</f>
        <v>0.2</v>
      </c>
      <c r="AM28" s="35" t="s">
        <v>28</v>
      </c>
      <c r="AN28" s="76">
        <f t="shared" ref="AN28" si="1213">IF(AM30&gt;AM29,"Ошибка ввода",IF(AM30&lt;=0,0,IF(AM30&lt;=1,1,IF(AM30&lt;=2,2,IF(AM30&lt;=3,3,IF(AND(AM30&lt;=4,AM30&lt;=AM29),4,IF(AND(AM30&lt;=5,AM30&lt;AM29),4,5)))))))</f>
        <v>1</v>
      </c>
      <c r="AO28" s="82">
        <f t="shared" ref="AO28" si="1214">AN28/$E$28</f>
        <v>0.2</v>
      </c>
      <c r="AP28" s="35" t="s">
        <v>28</v>
      </c>
      <c r="AQ28" s="76">
        <f t="shared" ref="AQ28" si="1215">IF(AP30&gt;AP29,"Ошибка ввода",IF(AP30&lt;=0,0,IF(AP30&lt;=1,1,IF(AP30&lt;=2,2,IF(AP30&lt;=3,3,IF(AND(AP30&lt;=4,AP30&lt;=AP29),4,IF(AND(AP30&lt;=5,AP30&lt;AP29),4,5)))))))</f>
        <v>2</v>
      </c>
      <c r="AR28" s="82">
        <f t="shared" ref="AR28" si="1216">AQ28/$E$28</f>
        <v>0.4</v>
      </c>
      <c r="AS28" s="35" t="s">
        <v>28</v>
      </c>
      <c r="AT28" s="76">
        <f t="shared" ref="AT28" si="1217">IF(AS30&gt;AS29,"Ошибка ввода",IF(AS30&lt;=0,0,IF(AS30&lt;=1,1,IF(AS30&lt;=2,2,IF(AS30&lt;=3,3,IF(AND(AS30&lt;=4,AS30&lt;=AS29),4,IF(AND(AS30&lt;=5,AS30&lt;AS29),4,5)))))))</f>
        <v>1</v>
      </c>
      <c r="AU28" s="82">
        <f t="shared" ref="AU28" si="1218">AT28/$E$28</f>
        <v>0.2</v>
      </c>
      <c r="AV28" s="35" t="s">
        <v>28</v>
      </c>
      <c r="AW28" s="76">
        <f t="shared" ref="AW28" si="1219">IF(AV30&gt;AV29,"Ошибка ввода",IF(AV30&lt;=0,0,IF(AV30&lt;=1,1,IF(AV30&lt;=2,2,IF(AV30&lt;=3,3,IF(AND(AV30&lt;=4,AV30&lt;=AV29),4,IF(AND(AV30&lt;=5,AV30&lt;AV29),4,5)))))))</f>
        <v>1</v>
      </c>
      <c r="AX28" s="82">
        <f t="shared" ref="AX28" si="1220">AW28/$E$28</f>
        <v>0.2</v>
      </c>
      <c r="AY28" s="35" t="s">
        <v>28</v>
      </c>
      <c r="AZ28" s="76">
        <f t="shared" ref="AZ28" si="1221">IF(AY30&gt;AY29,"Ошибка ввода",IF(AY30&lt;=0,0,IF(AY30&lt;=1,1,IF(AY30&lt;=2,2,IF(AY30&lt;=3,3,IF(AND(AY30&lt;=4,AY30&lt;=AY29),4,IF(AND(AY30&lt;=5,AY30&lt;AY29),4,5)))))))</f>
        <v>1</v>
      </c>
      <c r="BA28" s="82">
        <f t="shared" ref="BA28" si="1222">AZ28/$E$28</f>
        <v>0.2</v>
      </c>
      <c r="BB28" s="35" t="s">
        <v>28</v>
      </c>
      <c r="BC28" s="76">
        <f t="shared" ref="BC28" si="1223">IF(BB30&gt;BB29,"Ошибка ввода",IF(BB30&lt;=0,0,IF(BB30&lt;=1,1,IF(BB30&lt;=2,2,IF(BB30&lt;=3,3,IF(AND(BB30&lt;=4,BB30&lt;=BB29),4,IF(AND(BB30&lt;=5,BB30&lt;BB29),4,5)))))))</f>
        <v>1</v>
      </c>
      <c r="BD28" s="82">
        <f t="shared" ref="BD28" si="1224">BC28/$E$28</f>
        <v>0.2</v>
      </c>
      <c r="BE28" s="35" t="s">
        <v>28</v>
      </c>
      <c r="BF28" s="76">
        <f t="shared" ref="BF28" si="1225">IF(BE30&gt;BE29,"Ошибка ввода",IF(BE30&lt;=0,0,IF(BE30&lt;=1,1,IF(BE30&lt;=2,2,IF(BE30&lt;=3,3,IF(AND(BE30&lt;=4,BE30&lt;=BE29),4,IF(AND(BE30&lt;=5,BE30&lt;BE29),4,5)))))))</f>
        <v>1</v>
      </c>
      <c r="BG28" s="82">
        <f t="shared" ref="BG28" si="1226">BF28/$E$28</f>
        <v>0.2</v>
      </c>
      <c r="BH28" s="35" t="s">
        <v>28</v>
      </c>
      <c r="BI28" s="76">
        <f t="shared" ref="BI28" si="1227">IF(BH30&gt;BH29,"Ошибка ввода",IF(BH30&lt;=0,0,IF(BH30&lt;=1,1,IF(BH30&lt;=2,2,IF(BH30&lt;=3,3,IF(AND(BH30&lt;=4,BH30&lt;=BH29),4,IF(AND(BH30&lt;=5,BH30&lt;BH29),4,5)))))))</f>
        <v>2</v>
      </c>
      <c r="BJ28" s="82">
        <f t="shared" ref="BJ28" si="1228">BI28/$E$28</f>
        <v>0.4</v>
      </c>
      <c r="BK28" s="35" t="s">
        <v>28</v>
      </c>
      <c r="BL28" s="76">
        <f t="shared" ref="BL28" si="1229">IF(BK30&gt;BK29,"Ошибка ввода",IF(BK30&lt;=0,0,IF(BK30&lt;=1,1,IF(BK30&lt;=2,2,IF(BK30&lt;=3,3,IF(AND(BK30&lt;=4,BK30&lt;=BK29),4,IF(AND(BK30&lt;=5,BK30&lt;BK29),4,5)))))))</f>
        <v>2</v>
      </c>
      <c r="BM28" s="82">
        <f t="shared" ref="BM28" si="1230">BL28/$E$28</f>
        <v>0.4</v>
      </c>
      <c r="BN28" s="35" t="s">
        <v>28</v>
      </c>
      <c r="BO28" s="76">
        <f t="shared" ref="BO28" si="1231">IF(BN30&gt;BN29,"Ошибка ввода",IF(BN30&lt;=0,0,IF(BN30&lt;=1,1,IF(BN30&lt;=2,2,IF(BN30&lt;=3,3,IF(AND(BN30&lt;=4,BN30&lt;=BN29),4,IF(AND(BN30&lt;=5,BN30&lt;BN29),4,5)))))))</f>
        <v>1</v>
      </c>
      <c r="BP28" s="82">
        <f t="shared" ref="BP28" si="1232">BO28/$E$28</f>
        <v>0.2</v>
      </c>
      <c r="BQ28" s="35" t="s">
        <v>28</v>
      </c>
      <c r="BR28" s="76">
        <f t="shared" ref="BR28" si="1233">IF(BQ30&gt;BQ29,"Ошибка ввода",IF(BQ30&lt;=0,0,IF(BQ30&lt;=1,1,IF(BQ30&lt;=2,2,IF(BQ30&lt;=3,3,IF(AND(BQ30&lt;=4,BQ30&lt;=BQ29),4,IF(AND(BQ30&lt;=5,BQ30&lt;BQ29),4,5)))))))</f>
        <v>2</v>
      </c>
      <c r="BS28" s="82">
        <f t="shared" ref="BS28" si="1234">BR28/$E$28</f>
        <v>0.4</v>
      </c>
      <c r="BT28" s="35" t="s">
        <v>28</v>
      </c>
      <c r="BU28" s="76">
        <f t="shared" ref="BU28" si="1235">IF(BT30&gt;BT29,"Ошибка ввода",IF(BT30&lt;=0,0,IF(BT30&lt;=1,1,IF(BT30&lt;=2,2,IF(BT30&lt;=3,3,IF(AND(BT30&lt;=4,BT30&lt;=BT29),4,IF(AND(BT30&lt;=5,BT30&lt;BT29),4,5)))))))</f>
        <v>1</v>
      </c>
      <c r="BV28" s="82">
        <f t="shared" ref="BV28" si="1236">BU28/$E$28</f>
        <v>0.2</v>
      </c>
      <c r="BW28" s="35" t="s">
        <v>28</v>
      </c>
      <c r="BX28" s="76">
        <f t="shared" ref="BX28" si="1237">IF(BW30&gt;BW29,"Ошибка ввода",IF(BW30&lt;=0,0,IF(BW30&lt;=1,1,IF(BW30&lt;=2,2,IF(BW30&lt;=3,3,IF(AND(BW30&lt;=4,BW30&lt;=BW29),4,IF(AND(BW30&lt;=5,BW30&lt;BW29),4,5)))))))</f>
        <v>1</v>
      </c>
      <c r="BY28" s="82">
        <f t="shared" ref="BY28" si="1238">BX28/$E$28</f>
        <v>0.2</v>
      </c>
      <c r="BZ28" s="35" t="s">
        <v>28</v>
      </c>
      <c r="CA28" s="76">
        <f t="shared" ref="CA28" si="1239">IF(BZ30&gt;BZ29,"Ошибка ввода",IF(BZ30&lt;=0,0,IF(BZ30&lt;=1,1,IF(BZ30&lt;=2,2,IF(BZ30&lt;=3,3,IF(AND(BZ30&lt;=4,BZ30&lt;=BZ29),4,IF(AND(BZ30&lt;=5,BZ30&lt;BZ29),4,5)))))))</f>
        <v>3</v>
      </c>
      <c r="CB28" s="82">
        <f t="shared" ref="CB28" si="1240">CA28/$E$28</f>
        <v>0.6</v>
      </c>
      <c r="CC28" s="35" t="s">
        <v>28</v>
      </c>
      <c r="CD28" s="76">
        <f t="shared" ref="CD28" si="1241">IF(CC30&gt;CC29,"Ошибка ввода",IF(CC30&lt;=0,0,IF(CC30&lt;=1,1,IF(CC30&lt;=2,2,IF(CC30&lt;=3,3,IF(AND(CC30&lt;=4,CC30&lt;=CC29),4,IF(AND(CC30&lt;=5,CC30&lt;CC29),4,5)))))))</f>
        <v>1</v>
      </c>
      <c r="CE28" s="82">
        <f t="shared" ref="CE28" si="1242">CD28/$E$28</f>
        <v>0.2</v>
      </c>
      <c r="CF28" s="35" t="s">
        <v>28</v>
      </c>
      <c r="CG28" s="76">
        <f t="shared" ref="CG28" si="1243">IF(CF30&gt;CF29,"Ошибка ввода",IF(CF30&lt;=0,0,IF(CF30&lt;=1,1,IF(CF30&lt;=2,2,IF(CF30&lt;=3,3,IF(AND(CF30&lt;=4,CF30&lt;=CF29),4,IF(AND(CF30&lt;=5,CF30&lt;CF29),4,5)))))))</f>
        <v>1</v>
      </c>
      <c r="CH28" s="82">
        <f t="shared" ref="CH28" si="1244">CG28/$E$28</f>
        <v>0.2</v>
      </c>
      <c r="CI28" s="35" t="s">
        <v>28</v>
      </c>
      <c r="CJ28" s="76">
        <f t="shared" ref="CJ28" si="1245">IF(CI30&gt;CI29,"Ошибка ввода",IF(CI30&lt;=0,0,IF(CI30&lt;=1,1,IF(CI30&lt;=2,2,IF(CI30&lt;=3,3,IF(AND(CI30&lt;=4,CI30&lt;=CI29),4,IF(AND(CI30&lt;=5,CI30&lt;CI29),4,5)))))))</f>
        <v>2</v>
      </c>
      <c r="CK28" s="82">
        <f t="shared" ref="CK28" si="1246">CJ28/$E$28</f>
        <v>0.4</v>
      </c>
      <c r="CL28" s="35" t="s">
        <v>28</v>
      </c>
      <c r="CM28" s="76">
        <f t="shared" ref="CM28" si="1247">IF(CL30&gt;CL29,"Ошибка ввода",IF(CL30&lt;=0,0,IF(CL30&lt;=1,1,IF(CL30&lt;=2,2,IF(CL30&lt;=3,3,IF(AND(CL30&lt;=4,CL30&lt;=CL29),4,IF(AND(CL30&lt;=5,CL30&lt;CL29),4,5)))))))</f>
        <v>1</v>
      </c>
      <c r="CN28" s="82">
        <f t="shared" ref="CN28" si="1248">CM28/$E$28</f>
        <v>0.2</v>
      </c>
      <c r="CO28" s="35" t="s">
        <v>28</v>
      </c>
      <c r="CP28" s="76">
        <f t="shared" ref="CP28" si="1249">IF(CO30&gt;CO29,"Ошибка ввода",IF(CO30&lt;=0,0,IF(CO30&lt;=1,1,IF(CO30&lt;=2,2,IF(CO30&lt;=3,3,IF(AND(CO30&lt;=4,CO30&lt;=CO29),4,IF(AND(CO30&lt;=5,CO30&lt;CO29),4,5)))))))</f>
        <v>1</v>
      </c>
      <c r="CQ28" s="82">
        <f t="shared" ref="CQ28" si="1250">CP28/$E$28</f>
        <v>0.2</v>
      </c>
      <c r="CR28" s="35" t="s">
        <v>28</v>
      </c>
      <c r="CS28" s="76">
        <f t="shared" ref="CS28" si="1251">IF(CR30&gt;CR29,"Ошибка ввода",IF(CR30&lt;=0,0,IF(CR30&lt;=1,1,IF(CR30&lt;=2,2,IF(CR30&lt;=3,3,IF(AND(CR30&lt;=4,CR30&lt;=CR29),4,IF(AND(CR30&lt;=5,CR30&lt;CR29),4,5)))))))</f>
        <v>1</v>
      </c>
      <c r="CT28" s="82">
        <f t="shared" ref="CT28" si="1252">CS28/$E$28</f>
        <v>0.2</v>
      </c>
      <c r="CU28" s="35" t="s">
        <v>28</v>
      </c>
      <c r="CV28" s="76">
        <f t="shared" ref="CV28" si="1253">IF(CU30&gt;CU29,"Ошибка ввода",IF(CU30&lt;=0,0,IF(CU30&lt;=1,1,IF(CU30&lt;=2,2,IF(CU30&lt;=3,3,IF(AND(CU30&lt;=4,CU30&lt;=CU29),4,IF(AND(CU30&lt;=5,CU30&lt;CU29),4,5)))))))</f>
        <v>1</v>
      </c>
      <c r="CW28" s="82">
        <f t="shared" ref="CW28" si="1254">CV28/$E$28</f>
        <v>0.2</v>
      </c>
      <c r="CX28" s="35" t="s">
        <v>28</v>
      </c>
      <c r="CY28" s="76">
        <f t="shared" ref="CY28" si="1255">IF(CX30&gt;CX29,"Ошибка ввода",IF(CX30&lt;=0,0,IF(CX30&lt;=1,1,IF(CX30&lt;=2,2,IF(CX30&lt;=3,3,IF(AND(CX30&lt;=4,CX30&lt;=CX29),4,IF(AND(CX30&lt;=5,CX30&lt;CX29),4,5)))))))</f>
        <v>4</v>
      </c>
      <c r="CZ28" s="82">
        <f t="shared" ref="CZ28" si="1256">CY28/$E$28</f>
        <v>0.8</v>
      </c>
      <c r="DA28" s="35" t="s">
        <v>28</v>
      </c>
      <c r="DB28" s="76">
        <f t="shared" ref="DB28" si="1257">IF(DA30&gt;DA29,"Ошибка ввода",IF(DA30&lt;=0,0,IF(DA30&lt;=1,1,IF(DA30&lt;=2,2,IF(DA30&lt;=3,3,IF(AND(DA30&lt;=4,DA30&lt;=DA29),4,IF(AND(DA30&lt;=5,DA30&lt;DA29),4,5)))))))</f>
        <v>1</v>
      </c>
      <c r="DC28" s="82">
        <f t="shared" ref="DC28" si="1258">DB28/$E$28</f>
        <v>0.2</v>
      </c>
    </row>
    <row r="29" spans="1:107" ht="22.5" customHeight="1" x14ac:dyDescent="0.25">
      <c r="A29" s="77"/>
      <c r="B29" s="92"/>
      <c r="C29" s="77"/>
      <c r="D29" s="15" t="s">
        <v>53</v>
      </c>
      <c r="E29" s="89"/>
      <c r="F29" s="32">
        <v>10</v>
      </c>
      <c r="G29" s="77"/>
      <c r="H29" s="83"/>
      <c r="I29" s="32">
        <v>10</v>
      </c>
      <c r="J29" s="77"/>
      <c r="K29" s="83"/>
      <c r="L29" s="32">
        <v>10</v>
      </c>
      <c r="M29" s="77"/>
      <c r="N29" s="83"/>
      <c r="O29" s="32">
        <v>9</v>
      </c>
      <c r="P29" s="77"/>
      <c r="Q29" s="83"/>
      <c r="R29" s="32">
        <v>8</v>
      </c>
      <c r="S29" s="77"/>
      <c r="T29" s="83"/>
      <c r="U29" s="32">
        <v>10</v>
      </c>
      <c r="V29" s="77"/>
      <c r="W29" s="83"/>
      <c r="X29" s="32">
        <v>9</v>
      </c>
      <c r="Y29" s="77"/>
      <c r="Z29" s="83"/>
      <c r="AA29" s="32">
        <v>4</v>
      </c>
      <c r="AB29" s="77"/>
      <c r="AC29" s="83"/>
      <c r="AD29" s="32">
        <v>7</v>
      </c>
      <c r="AE29" s="77"/>
      <c r="AF29" s="83"/>
      <c r="AG29" s="32">
        <v>7</v>
      </c>
      <c r="AH29" s="77"/>
      <c r="AI29" s="83"/>
      <c r="AJ29" s="32">
        <v>11</v>
      </c>
      <c r="AK29" s="77"/>
      <c r="AL29" s="83"/>
      <c r="AM29" s="32">
        <v>11</v>
      </c>
      <c r="AN29" s="77"/>
      <c r="AO29" s="83"/>
      <c r="AP29" s="32">
        <v>10</v>
      </c>
      <c r="AQ29" s="77"/>
      <c r="AR29" s="83"/>
      <c r="AS29" s="32">
        <v>9</v>
      </c>
      <c r="AT29" s="77"/>
      <c r="AU29" s="83"/>
      <c r="AV29" s="32">
        <v>9</v>
      </c>
      <c r="AW29" s="77"/>
      <c r="AX29" s="83"/>
      <c r="AY29" s="32">
        <v>11</v>
      </c>
      <c r="AZ29" s="77"/>
      <c r="BA29" s="83"/>
      <c r="BB29" s="32">
        <v>10</v>
      </c>
      <c r="BC29" s="77"/>
      <c r="BD29" s="83"/>
      <c r="BE29" s="32">
        <v>6</v>
      </c>
      <c r="BF29" s="77"/>
      <c r="BG29" s="83"/>
      <c r="BH29" s="32">
        <v>6</v>
      </c>
      <c r="BI29" s="77"/>
      <c r="BJ29" s="83"/>
      <c r="BK29" s="32">
        <v>9</v>
      </c>
      <c r="BL29" s="77"/>
      <c r="BM29" s="83"/>
      <c r="BN29" s="32">
        <v>5</v>
      </c>
      <c r="BO29" s="77"/>
      <c r="BP29" s="83"/>
      <c r="BQ29" s="32">
        <v>8</v>
      </c>
      <c r="BR29" s="77"/>
      <c r="BS29" s="83"/>
      <c r="BT29" s="32">
        <v>7</v>
      </c>
      <c r="BU29" s="77"/>
      <c r="BV29" s="83"/>
      <c r="BW29" s="32">
        <v>8</v>
      </c>
      <c r="BX29" s="77"/>
      <c r="BY29" s="83"/>
      <c r="BZ29" s="32">
        <v>11</v>
      </c>
      <c r="CA29" s="77"/>
      <c r="CB29" s="83"/>
      <c r="CC29" s="32">
        <v>10</v>
      </c>
      <c r="CD29" s="77"/>
      <c r="CE29" s="83"/>
      <c r="CF29" s="32">
        <v>7</v>
      </c>
      <c r="CG29" s="77"/>
      <c r="CH29" s="83"/>
      <c r="CI29" s="32">
        <v>10</v>
      </c>
      <c r="CJ29" s="77"/>
      <c r="CK29" s="83"/>
      <c r="CL29" s="32">
        <v>10</v>
      </c>
      <c r="CM29" s="77"/>
      <c r="CN29" s="83"/>
      <c r="CO29" s="32">
        <v>9</v>
      </c>
      <c r="CP29" s="77"/>
      <c r="CQ29" s="83"/>
      <c r="CR29" s="32">
        <v>6</v>
      </c>
      <c r="CS29" s="77"/>
      <c r="CT29" s="83"/>
      <c r="CU29" s="32">
        <v>8</v>
      </c>
      <c r="CV29" s="77"/>
      <c r="CW29" s="83"/>
      <c r="CX29" s="32">
        <v>16</v>
      </c>
      <c r="CY29" s="77"/>
      <c r="CZ29" s="83"/>
      <c r="DA29" s="32">
        <v>6</v>
      </c>
      <c r="DB29" s="77"/>
      <c r="DC29" s="83"/>
    </row>
    <row r="30" spans="1:107" ht="22.5" customHeight="1" x14ac:dyDescent="0.25">
      <c r="A30" s="77"/>
      <c r="B30" s="92"/>
      <c r="C30" s="77"/>
      <c r="D30" s="15" t="s">
        <v>54</v>
      </c>
      <c r="E30" s="89"/>
      <c r="F30" s="32">
        <v>10</v>
      </c>
      <c r="G30" s="77"/>
      <c r="H30" s="83"/>
      <c r="I30" s="32">
        <v>2</v>
      </c>
      <c r="J30" s="77"/>
      <c r="K30" s="83"/>
      <c r="L30" s="32">
        <v>1</v>
      </c>
      <c r="M30" s="77"/>
      <c r="N30" s="83"/>
      <c r="O30" s="32">
        <v>1</v>
      </c>
      <c r="P30" s="77"/>
      <c r="Q30" s="83"/>
      <c r="R30" s="32">
        <v>1</v>
      </c>
      <c r="S30" s="77"/>
      <c r="T30" s="83"/>
      <c r="U30" s="32">
        <v>1</v>
      </c>
      <c r="V30" s="77"/>
      <c r="W30" s="83"/>
      <c r="X30" s="32">
        <v>9</v>
      </c>
      <c r="Y30" s="77"/>
      <c r="Z30" s="83"/>
      <c r="AA30" s="32">
        <v>1</v>
      </c>
      <c r="AB30" s="77"/>
      <c r="AC30" s="83"/>
      <c r="AD30" s="32">
        <v>1</v>
      </c>
      <c r="AE30" s="77"/>
      <c r="AF30" s="83"/>
      <c r="AG30" s="32">
        <v>1</v>
      </c>
      <c r="AH30" s="77"/>
      <c r="AI30" s="83"/>
      <c r="AJ30" s="32">
        <v>1</v>
      </c>
      <c r="AK30" s="77"/>
      <c r="AL30" s="83"/>
      <c r="AM30" s="32">
        <v>1</v>
      </c>
      <c r="AN30" s="77"/>
      <c r="AO30" s="83"/>
      <c r="AP30" s="32">
        <v>2</v>
      </c>
      <c r="AQ30" s="77"/>
      <c r="AR30" s="83"/>
      <c r="AS30" s="32">
        <v>1</v>
      </c>
      <c r="AT30" s="77"/>
      <c r="AU30" s="83"/>
      <c r="AV30" s="32">
        <v>1</v>
      </c>
      <c r="AW30" s="77"/>
      <c r="AX30" s="83"/>
      <c r="AY30" s="32">
        <v>1</v>
      </c>
      <c r="AZ30" s="77"/>
      <c r="BA30" s="83"/>
      <c r="BB30" s="32">
        <v>1</v>
      </c>
      <c r="BC30" s="77"/>
      <c r="BD30" s="83"/>
      <c r="BE30" s="32">
        <v>1</v>
      </c>
      <c r="BF30" s="77"/>
      <c r="BG30" s="83"/>
      <c r="BH30" s="32">
        <v>2</v>
      </c>
      <c r="BI30" s="77"/>
      <c r="BJ30" s="83"/>
      <c r="BK30" s="32">
        <v>2</v>
      </c>
      <c r="BL30" s="77"/>
      <c r="BM30" s="83"/>
      <c r="BN30" s="32">
        <v>1</v>
      </c>
      <c r="BO30" s="77"/>
      <c r="BP30" s="83"/>
      <c r="BQ30" s="32">
        <v>2</v>
      </c>
      <c r="BR30" s="77"/>
      <c r="BS30" s="83"/>
      <c r="BT30" s="32">
        <v>1</v>
      </c>
      <c r="BU30" s="77"/>
      <c r="BV30" s="83"/>
      <c r="BW30" s="32">
        <v>1</v>
      </c>
      <c r="BX30" s="77"/>
      <c r="BY30" s="83"/>
      <c r="BZ30" s="32">
        <v>3</v>
      </c>
      <c r="CA30" s="77"/>
      <c r="CB30" s="83"/>
      <c r="CC30" s="32">
        <v>1</v>
      </c>
      <c r="CD30" s="77"/>
      <c r="CE30" s="83"/>
      <c r="CF30" s="32">
        <v>1</v>
      </c>
      <c r="CG30" s="77"/>
      <c r="CH30" s="83"/>
      <c r="CI30" s="32">
        <v>2</v>
      </c>
      <c r="CJ30" s="77"/>
      <c r="CK30" s="83"/>
      <c r="CL30" s="32">
        <v>1</v>
      </c>
      <c r="CM30" s="77"/>
      <c r="CN30" s="83"/>
      <c r="CO30" s="32">
        <v>1</v>
      </c>
      <c r="CP30" s="77"/>
      <c r="CQ30" s="83"/>
      <c r="CR30" s="32">
        <v>1</v>
      </c>
      <c r="CS30" s="77"/>
      <c r="CT30" s="83"/>
      <c r="CU30" s="32">
        <v>1</v>
      </c>
      <c r="CV30" s="77"/>
      <c r="CW30" s="83"/>
      <c r="CX30" s="32">
        <v>4</v>
      </c>
      <c r="CY30" s="77"/>
      <c r="CZ30" s="83"/>
      <c r="DA30" s="32">
        <v>1</v>
      </c>
      <c r="DB30" s="77"/>
      <c r="DC30" s="83"/>
    </row>
    <row r="31" spans="1:107" ht="22.5" customHeight="1" x14ac:dyDescent="0.25">
      <c r="A31" s="14" t="s">
        <v>35</v>
      </c>
      <c r="B31" s="15" t="s">
        <v>46</v>
      </c>
      <c r="C31" s="14" t="s">
        <v>50</v>
      </c>
      <c r="D31" s="15" t="s">
        <v>55</v>
      </c>
      <c r="E31" s="25">
        <v>5</v>
      </c>
      <c r="F31" s="32">
        <v>630</v>
      </c>
      <c r="G31" s="14">
        <f>IF(F31&lt;100,0,IF(F31&lt;=199,1,IF(F31&lt;=299,2,IF(F31&lt;=399,3,IF(F31&lt;=499,4,5)))))</f>
        <v>5</v>
      </c>
      <c r="H31" s="33">
        <f>G31/$E$31</f>
        <v>1</v>
      </c>
      <c r="I31" s="32">
        <v>492</v>
      </c>
      <c r="J31" s="14">
        <f t="shared" ref="J31" si="1259">IF(I31&lt;100,0,IF(I31&lt;=199,1,IF(I31&lt;=299,2,IF(I31&lt;=399,3,IF(I31&lt;=499,4,5)))))</f>
        <v>4</v>
      </c>
      <c r="K31" s="33">
        <f t="shared" ref="K31" si="1260">J31/$E$31</f>
        <v>0.8</v>
      </c>
      <c r="L31" s="32">
        <v>828</v>
      </c>
      <c r="M31" s="14">
        <f t="shared" ref="M31" si="1261">IF(L31&lt;100,0,IF(L31&lt;=199,1,IF(L31&lt;=299,2,IF(L31&lt;=399,3,IF(L31&lt;=499,4,5)))))</f>
        <v>5</v>
      </c>
      <c r="N31" s="33">
        <f t="shared" ref="N31" si="1262">M31/$E$31</f>
        <v>1</v>
      </c>
      <c r="O31" s="32">
        <v>991</v>
      </c>
      <c r="P31" s="14">
        <f t="shared" ref="P31" si="1263">IF(O31&lt;100,0,IF(O31&lt;=199,1,IF(O31&lt;=299,2,IF(O31&lt;=399,3,IF(O31&lt;=499,4,5)))))</f>
        <v>5</v>
      </c>
      <c r="Q31" s="33">
        <f t="shared" ref="Q31" si="1264">P31/$E$31</f>
        <v>1</v>
      </c>
      <c r="R31" s="32">
        <v>968</v>
      </c>
      <c r="S31" s="14">
        <f t="shared" ref="S31" si="1265">IF(R31&lt;100,0,IF(R31&lt;=199,1,IF(R31&lt;=299,2,IF(R31&lt;=399,3,IF(R31&lt;=499,4,5)))))</f>
        <v>5</v>
      </c>
      <c r="T31" s="33">
        <f t="shared" ref="T31" si="1266">S31/$E$31</f>
        <v>1</v>
      </c>
      <c r="U31" s="32">
        <v>1158</v>
      </c>
      <c r="V31" s="14">
        <f t="shared" ref="V31" si="1267">IF(U31&lt;100,0,IF(U31&lt;=199,1,IF(U31&lt;=299,2,IF(U31&lt;=399,3,IF(U31&lt;=499,4,5)))))</f>
        <v>5</v>
      </c>
      <c r="W31" s="33">
        <f t="shared" ref="W31" si="1268">V31/$E$31</f>
        <v>1</v>
      </c>
      <c r="X31" s="32">
        <v>735</v>
      </c>
      <c r="Y31" s="14">
        <f t="shared" ref="Y31" si="1269">IF(X31&lt;100,0,IF(X31&lt;=199,1,IF(X31&lt;=299,2,IF(X31&lt;=399,3,IF(X31&lt;=499,4,5)))))</f>
        <v>5</v>
      </c>
      <c r="Z31" s="33">
        <f t="shared" ref="Z31" si="1270">Y31/$E$31</f>
        <v>1</v>
      </c>
      <c r="AA31" s="32">
        <v>456</v>
      </c>
      <c r="AB31" s="14">
        <f t="shared" ref="AB31" si="1271">IF(AA31&lt;100,0,IF(AA31&lt;=199,1,IF(AA31&lt;=299,2,IF(AA31&lt;=399,3,IF(AA31&lt;=499,4,5)))))</f>
        <v>4</v>
      </c>
      <c r="AC31" s="33">
        <f t="shared" ref="AC31" si="1272">AB31/$E$31</f>
        <v>0.8</v>
      </c>
      <c r="AD31" s="32">
        <v>722</v>
      </c>
      <c r="AE31" s="14">
        <f t="shared" ref="AE31" si="1273">IF(AD31&lt;100,0,IF(AD31&lt;=199,1,IF(AD31&lt;=299,2,IF(AD31&lt;=399,3,IF(AD31&lt;=499,4,5)))))</f>
        <v>5</v>
      </c>
      <c r="AF31" s="33">
        <f t="shared" ref="AF31" si="1274">AE31/$E$31</f>
        <v>1</v>
      </c>
      <c r="AG31" s="32">
        <v>425</v>
      </c>
      <c r="AH31" s="14">
        <f t="shared" ref="AH31" si="1275">IF(AG31&lt;100,0,IF(AG31&lt;=199,1,IF(AG31&lt;=299,2,IF(AG31&lt;=399,3,IF(AG31&lt;=499,4,5)))))</f>
        <v>4</v>
      </c>
      <c r="AI31" s="33">
        <f t="shared" ref="AI31" si="1276">AH31/$E$31</f>
        <v>0.8</v>
      </c>
      <c r="AJ31" s="32">
        <v>748</v>
      </c>
      <c r="AK31" s="14">
        <f t="shared" ref="AK31" si="1277">IF(AJ31&lt;100,0,IF(AJ31&lt;=199,1,IF(AJ31&lt;=299,2,IF(AJ31&lt;=399,3,IF(AJ31&lt;=499,4,5)))))</f>
        <v>5</v>
      </c>
      <c r="AL31" s="33">
        <f t="shared" ref="AL31" si="1278">AK31/$E$31</f>
        <v>1</v>
      </c>
      <c r="AM31" s="32">
        <v>619</v>
      </c>
      <c r="AN31" s="14">
        <f t="shared" ref="AN31" si="1279">IF(AM31&lt;100,0,IF(AM31&lt;=199,1,IF(AM31&lt;=299,2,IF(AM31&lt;=399,3,IF(AM31&lt;=499,4,5)))))</f>
        <v>5</v>
      </c>
      <c r="AO31" s="33">
        <f t="shared" ref="AO31" si="1280">AN31/$E$31</f>
        <v>1</v>
      </c>
      <c r="AP31" s="32">
        <v>855</v>
      </c>
      <c r="AQ31" s="14">
        <f t="shared" ref="AQ31" si="1281">IF(AP31&lt;100,0,IF(AP31&lt;=199,1,IF(AP31&lt;=299,2,IF(AP31&lt;=399,3,IF(AP31&lt;=499,4,5)))))</f>
        <v>5</v>
      </c>
      <c r="AR31" s="33">
        <f t="shared" ref="AR31" si="1282">AQ31/$E$31</f>
        <v>1</v>
      </c>
      <c r="AS31" s="32">
        <v>1446</v>
      </c>
      <c r="AT31" s="14">
        <f t="shared" ref="AT31" si="1283">IF(AS31&lt;100,0,IF(AS31&lt;=199,1,IF(AS31&lt;=299,2,IF(AS31&lt;=399,3,IF(AS31&lt;=499,4,5)))))</f>
        <v>5</v>
      </c>
      <c r="AU31" s="33">
        <f t="shared" ref="AU31" si="1284">AT31/$E$31</f>
        <v>1</v>
      </c>
      <c r="AV31" s="32">
        <v>526</v>
      </c>
      <c r="AW31" s="14">
        <f t="shared" ref="AW31" si="1285">IF(AV31&lt;100,0,IF(AV31&lt;=199,1,IF(AV31&lt;=299,2,IF(AV31&lt;=399,3,IF(AV31&lt;=499,4,5)))))</f>
        <v>5</v>
      </c>
      <c r="AX31" s="33">
        <f t="shared" ref="AX31" si="1286">AW31/$E$31</f>
        <v>1</v>
      </c>
      <c r="AY31" s="32">
        <v>1626</v>
      </c>
      <c r="AZ31" s="14">
        <f t="shared" ref="AZ31" si="1287">IF(AY31&lt;100,0,IF(AY31&lt;=199,1,IF(AY31&lt;=299,2,IF(AY31&lt;=399,3,IF(AY31&lt;=499,4,5)))))</f>
        <v>5</v>
      </c>
      <c r="BA31" s="33">
        <f t="shared" ref="BA31" si="1288">AZ31/$E$31</f>
        <v>1</v>
      </c>
      <c r="BB31" s="32">
        <v>505</v>
      </c>
      <c r="BC31" s="14">
        <f t="shared" ref="BC31" si="1289">IF(BB31&lt;100,0,IF(BB31&lt;=199,1,IF(BB31&lt;=299,2,IF(BB31&lt;=399,3,IF(BB31&lt;=499,4,5)))))</f>
        <v>5</v>
      </c>
      <c r="BD31" s="33">
        <f t="shared" ref="BD31" si="1290">BC31/$E$31</f>
        <v>1</v>
      </c>
      <c r="BE31" s="32">
        <v>858</v>
      </c>
      <c r="BF31" s="14">
        <f t="shared" ref="BF31" si="1291">IF(BE31&lt;100,0,IF(BE31&lt;=199,1,IF(BE31&lt;=299,2,IF(BE31&lt;=399,3,IF(BE31&lt;=499,4,5)))))</f>
        <v>5</v>
      </c>
      <c r="BG31" s="33">
        <f t="shared" ref="BG31" si="1292">BF31/$E$31</f>
        <v>1</v>
      </c>
      <c r="BH31" s="32">
        <v>1377</v>
      </c>
      <c r="BI31" s="14">
        <f t="shared" ref="BI31" si="1293">IF(BH31&lt;100,0,IF(BH31&lt;=199,1,IF(BH31&lt;=299,2,IF(BH31&lt;=399,3,IF(BH31&lt;=499,4,5)))))</f>
        <v>5</v>
      </c>
      <c r="BJ31" s="33">
        <f t="shared" ref="BJ31" si="1294">BI31/$E$31</f>
        <v>1</v>
      </c>
      <c r="BK31" s="32">
        <v>573</v>
      </c>
      <c r="BL31" s="14">
        <f t="shared" ref="BL31" si="1295">IF(BK31&lt;100,0,IF(BK31&lt;=199,1,IF(BK31&lt;=299,2,IF(BK31&lt;=399,3,IF(BK31&lt;=499,4,5)))))</f>
        <v>5</v>
      </c>
      <c r="BM31" s="33">
        <f t="shared" ref="BM31" si="1296">BL31/$E$31</f>
        <v>1</v>
      </c>
      <c r="BN31" s="32">
        <v>1148</v>
      </c>
      <c r="BO31" s="14">
        <f t="shared" ref="BO31" si="1297">IF(BN31&lt;100,0,IF(BN31&lt;=199,1,IF(BN31&lt;=299,2,IF(BN31&lt;=399,3,IF(BN31&lt;=499,4,5)))))</f>
        <v>5</v>
      </c>
      <c r="BP31" s="33">
        <f t="shared" ref="BP31" si="1298">BO31/$E$31</f>
        <v>1</v>
      </c>
      <c r="BQ31" s="32">
        <v>674</v>
      </c>
      <c r="BR31" s="14">
        <f t="shared" ref="BR31" si="1299">IF(BQ31&lt;100,0,IF(BQ31&lt;=199,1,IF(BQ31&lt;=299,2,IF(BQ31&lt;=399,3,IF(BQ31&lt;=499,4,5)))))</f>
        <v>5</v>
      </c>
      <c r="BS31" s="33">
        <f t="shared" ref="BS31" si="1300">BR31/$E$31</f>
        <v>1</v>
      </c>
      <c r="BT31" s="32">
        <v>743</v>
      </c>
      <c r="BU31" s="14">
        <f t="shared" ref="BU31" si="1301">IF(BT31&lt;100,0,IF(BT31&lt;=199,1,IF(BT31&lt;=299,2,IF(BT31&lt;=399,3,IF(BT31&lt;=499,4,5)))))</f>
        <v>5</v>
      </c>
      <c r="BV31" s="33">
        <f t="shared" ref="BV31" si="1302">BU31/$E$31</f>
        <v>1</v>
      </c>
      <c r="BW31" s="32">
        <v>778</v>
      </c>
      <c r="BX31" s="14">
        <f t="shared" ref="BX31" si="1303">IF(BW31&lt;100,0,IF(BW31&lt;=199,1,IF(BW31&lt;=299,2,IF(BW31&lt;=399,3,IF(BW31&lt;=499,4,5)))))</f>
        <v>5</v>
      </c>
      <c r="BY31" s="33">
        <f t="shared" ref="BY31" si="1304">BX31/$E$31</f>
        <v>1</v>
      </c>
      <c r="BZ31" s="32">
        <v>399</v>
      </c>
      <c r="CA31" s="14">
        <f t="shared" ref="CA31" si="1305">IF(BZ31&lt;100,0,IF(BZ31&lt;=199,1,IF(BZ31&lt;=299,2,IF(BZ31&lt;=399,3,IF(BZ31&lt;=499,4,5)))))</f>
        <v>3</v>
      </c>
      <c r="CB31" s="33">
        <f t="shared" ref="CB31" si="1306">CA31/$E$31</f>
        <v>0.6</v>
      </c>
      <c r="CC31" s="32">
        <v>1020</v>
      </c>
      <c r="CD31" s="14">
        <f t="shared" ref="CD31" si="1307">IF(CC31&lt;100,0,IF(CC31&lt;=199,1,IF(CC31&lt;=299,2,IF(CC31&lt;=399,3,IF(CC31&lt;=499,4,5)))))</f>
        <v>5</v>
      </c>
      <c r="CE31" s="33">
        <f t="shared" ref="CE31" si="1308">CD31/$E$31</f>
        <v>1</v>
      </c>
      <c r="CF31" s="32">
        <v>754</v>
      </c>
      <c r="CG31" s="14">
        <f t="shared" ref="CG31" si="1309">IF(CF31&lt;100,0,IF(CF31&lt;=199,1,IF(CF31&lt;=299,2,IF(CF31&lt;=399,3,IF(CF31&lt;=499,4,5)))))</f>
        <v>5</v>
      </c>
      <c r="CH31" s="33">
        <f t="shared" ref="CH31" si="1310">CG31/$E$31</f>
        <v>1</v>
      </c>
      <c r="CI31" s="32">
        <v>909</v>
      </c>
      <c r="CJ31" s="14">
        <f t="shared" ref="CJ31" si="1311">IF(CI31&lt;100,0,IF(CI31&lt;=199,1,IF(CI31&lt;=299,2,IF(CI31&lt;=399,3,IF(CI31&lt;=499,4,5)))))</f>
        <v>5</v>
      </c>
      <c r="CK31" s="33">
        <f t="shared" ref="CK31" si="1312">CJ31/$E$31</f>
        <v>1</v>
      </c>
      <c r="CL31" s="32">
        <v>616</v>
      </c>
      <c r="CM31" s="14">
        <f t="shared" ref="CM31" si="1313">IF(CL31&lt;100,0,IF(CL31&lt;=199,1,IF(CL31&lt;=299,2,IF(CL31&lt;=399,3,IF(CL31&lt;=499,4,5)))))</f>
        <v>5</v>
      </c>
      <c r="CN31" s="33">
        <f t="shared" ref="CN31" si="1314">CM31/$E$31</f>
        <v>1</v>
      </c>
      <c r="CO31" s="32">
        <v>1220</v>
      </c>
      <c r="CP31" s="14">
        <f t="shared" ref="CP31" si="1315">IF(CO31&lt;100,0,IF(CO31&lt;=199,1,IF(CO31&lt;=299,2,IF(CO31&lt;=399,3,IF(CO31&lt;=499,4,5)))))</f>
        <v>5</v>
      </c>
      <c r="CQ31" s="33">
        <f t="shared" ref="CQ31" si="1316">CP31/$E$31</f>
        <v>1</v>
      </c>
      <c r="CR31" s="32">
        <v>650</v>
      </c>
      <c r="CS31" s="14">
        <f t="shared" ref="CS31" si="1317">IF(CR31&lt;100,0,IF(CR31&lt;=199,1,IF(CR31&lt;=299,2,IF(CR31&lt;=399,3,IF(CR31&lt;=499,4,5)))))</f>
        <v>5</v>
      </c>
      <c r="CT31" s="33">
        <f t="shared" ref="CT31" si="1318">CS31/$E$31</f>
        <v>1</v>
      </c>
      <c r="CU31" s="32">
        <v>883</v>
      </c>
      <c r="CV31" s="14">
        <f t="shared" ref="CV31" si="1319">IF(CU31&lt;100,0,IF(CU31&lt;=199,1,IF(CU31&lt;=299,2,IF(CU31&lt;=399,3,IF(CU31&lt;=499,4,5)))))</f>
        <v>5</v>
      </c>
      <c r="CW31" s="33">
        <f t="shared" ref="CW31" si="1320">CV31/$E$31</f>
        <v>1</v>
      </c>
      <c r="CX31" s="32">
        <v>1890</v>
      </c>
      <c r="CY31" s="14">
        <f t="shared" ref="CY31" si="1321">IF(CX31&lt;100,0,IF(CX31&lt;=199,1,IF(CX31&lt;=299,2,IF(CX31&lt;=399,3,IF(CX31&lt;=499,4,5)))))</f>
        <v>5</v>
      </c>
      <c r="CZ31" s="33">
        <f t="shared" ref="CZ31" si="1322">CY31/$E$31</f>
        <v>1</v>
      </c>
      <c r="DA31" s="32">
        <v>863</v>
      </c>
      <c r="DB31" s="14">
        <f t="shared" ref="DB31" si="1323">IF(DA31&lt;100,0,IF(DA31&lt;=199,1,IF(DA31&lt;=299,2,IF(DA31&lt;=399,3,IF(DA31&lt;=499,4,5)))))</f>
        <v>5</v>
      </c>
      <c r="DC31" s="33">
        <f t="shared" ref="DC31" si="1324">DB31/$E$31</f>
        <v>1</v>
      </c>
    </row>
    <row r="32" spans="1:107" ht="22.5" customHeight="1" x14ac:dyDescent="0.25">
      <c r="A32" s="76" t="s">
        <v>36</v>
      </c>
      <c r="B32" s="91" t="s">
        <v>47</v>
      </c>
      <c r="C32" s="76" t="s">
        <v>50</v>
      </c>
      <c r="D32" s="15" t="s">
        <v>52</v>
      </c>
      <c r="E32" s="88">
        <v>5</v>
      </c>
      <c r="F32" s="35" t="s">
        <v>28</v>
      </c>
      <c r="G32" s="76">
        <f>IF(F35&lt;=59%,0,IF(F35&lt;=69%,1,IF(F35&lt;=79%,2,IF(F35&lt;=89%,3,IF(F35&lt;=99.9%,4,IF(F35=100%,5,"Ошибка ввода"))))))</f>
        <v>4</v>
      </c>
      <c r="H32" s="82">
        <f>G32/$E$32</f>
        <v>0.8</v>
      </c>
      <c r="I32" s="35" t="s">
        <v>28</v>
      </c>
      <c r="J32" s="76">
        <f t="shared" ref="J32" si="1325">IF(I35&lt;=59%,0,IF(I35&lt;=69%,1,IF(I35&lt;=79%,2,IF(I35&lt;=89%,3,IF(I35&lt;=99.9%,4,IF(I35=100%,5,"Ошибка ввода"))))))</f>
        <v>4</v>
      </c>
      <c r="K32" s="82">
        <f t="shared" ref="K32" si="1326">J32/$E$32</f>
        <v>0.8</v>
      </c>
      <c r="L32" s="35" t="s">
        <v>28</v>
      </c>
      <c r="M32" s="76">
        <f t="shared" ref="M32" si="1327">IF(L35&lt;=59%,0,IF(L35&lt;=69%,1,IF(L35&lt;=79%,2,IF(L35&lt;=89%,3,IF(L35&lt;=99.9%,4,IF(L35=100%,5,"Ошибка ввода"))))))</f>
        <v>4</v>
      </c>
      <c r="N32" s="82">
        <f t="shared" ref="N32" si="1328">M32/$E$32</f>
        <v>0.8</v>
      </c>
      <c r="O32" s="35" t="s">
        <v>28</v>
      </c>
      <c r="P32" s="76">
        <f t="shared" ref="P32" si="1329">IF(O35&lt;=59%,0,IF(O35&lt;=69%,1,IF(O35&lt;=79%,2,IF(O35&lt;=89%,3,IF(O35&lt;=99.9%,4,IF(O35=100%,5,"Ошибка ввода"))))))</f>
        <v>4</v>
      </c>
      <c r="Q32" s="82">
        <f t="shared" ref="Q32" si="1330">P32/$E$32</f>
        <v>0.8</v>
      </c>
      <c r="R32" s="35" t="s">
        <v>28</v>
      </c>
      <c r="S32" s="76">
        <f t="shared" ref="S32" si="1331">IF(R35&lt;=59%,0,IF(R35&lt;=69%,1,IF(R35&lt;=79%,2,IF(R35&lt;=89%,3,IF(R35&lt;=99.9%,4,IF(R35=100%,5,"Ошибка ввода"))))))</f>
        <v>4</v>
      </c>
      <c r="T32" s="82">
        <f t="shared" ref="T32" si="1332">S32/$E$32</f>
        <v>0.8</v>
      </c>
      <c r="U32" s="35" t="s">
        <v>28</v>
      </c>
      <c r="V32" s="76">
        <f t="shared" ref="V32" si="1333">IF(U35&lt;=59%,0,IF(U35&lt;=69%,1,IF(U35&lt;=79%,2,IF(U35&lt;=89%,3,IF(U35&lt;=99.9%,4,IF(U35=100%,5,"Ошибка ввода"))))))</f>
        <v>4</v>
      </c>
      <c r="W32" s="82">
        <f t="shared" ref="W32" si="1334">V32/$E$32</f>
        <v>0.8</v>
      </c>
      <c r="X32" s="35" t="s">
        <v>28</v>
      </c>
      <c r="Y32" s="76">
        <f t="shared" ref="Y32" si="1335">IF(X35&lt;=59%,0,IF(X35&lt;=69%,1,IF(X35&lt;=79%,2,IF(X35&lt;=89%,3,IF(X35&lt;=99.9%,4,IF(X35=100%,5,"Ошибка ввода"))))))</f>
        <v>4</v>
      </c>
      <c r="Z32" s="82">
        <f t="shared" ref="Z32" si="1336">Y32/$E$32</f>
        <v>0.8</v>
      </c>
      <c r="AA32" s="35" t="s">
        <v>28</v>
      </c>
      <c r="AB32" s="76">
        <f t="shared" ref="AB32" si="1337">IF(AA35&lt;=59%,0,IF(AA35&lt;=69%,1,IF(AA35&lt;=79%,2,IF(AA35&lt;=89%,3,IF(AA35&lt;=99.9%,4,IF(AA35=100%,5,"Ошибка ввода"))))))</f>
        <v>4</v>
      </c>
      <c r="AC32" s="82">
        <f t="shared" ref="AC32" si="1338">AB32/$E$32</f>
        <v>0.8</v>
      </c>
      <c r="AD32" s="35" t="s">
        <v>28</v>
      </c>
      <c r="AE32" s="76">
        <f t="shared" ref="AE32" si="1339">IF(AD35&lt;=59%,0,IF(AD35&lt;=69%,1,IF(AD35&lt;=79%,2,IF(AD35&lt;=89%,3,IF(AD35&lt;=99.9%,4,IF(AD35=100%,5,"Ошибка ввода"))))))</f>
        <v>3</v>
      </c>
      <c r="AF32" s="82">
        <f t="shared" ref="AF32" si="1340">AE32/$E$32</f>
        <v>0.6</v>
      </c>
      <c r="AG32" s="35" t="s">
        <v>28</v>
      </c>
      <c r="AH32" s="76">
        <f t="shared" ref="AH32" si="1341">IF(AG35&lt;=59%,0,IF(AG35&lt;=69%,1,IF(AG35&lt;=79%,2,IF(AG35&lt;=89%,3,IF(AG35&lt;=99.9%,4,IF(AG35=100%,5,"Ошибка ввода"))))))</f>
        <v>4</v>
      </c>
      <c r="AI32" s="82">
        <f t="shared" ref="AI32" si="1342">AH32/$E$32</f>
        <v>0.8</v>
      </c>
      <c r="AJ32" s="35" t="s">
        <v>28</v>
      </c>
      <c r="AK32" s="76">
        <f t="shared" ref="AK32" si="1343">IF(AJ35&lt;=59%,0,IF(AJ35&lt;=69%,1,IF(AJ35&lt;=79%,2,IF(AJ35&lt;=89%,3,IF(AJ35&lt;=99.9%,4,IF(AJ35=100%,5,"Ошибка ввода"))))))</f>
        <v>4</v>
      </c>
      <c r="AL32" s="82">
        <f t="shared" ref="AL32" si="1344">AK32/$E$32</f>
        <v>0.8</v>
      </c>
      <c r="AM32" s="35" t="s">
        <v>28</v>
      </c>
      <c r="AN32" s="76">
        <f t="shared" ref="AN32" si="1345">IF(AM35&lt;=59%,0,IF(AM35&lt;=69%,1,IF(AM35&lt;=79%,2,IF(AM35&lt;=89%,3,IF(AM35&lt;=99.9%,4,IF(AM35=100%,5,"Ошибка ввода"))))))</f>
        <v>4</v>
      </c>
      <c r="AO32" s="82">
        <f t="shared" ref="AO32" si="1346">AN32/$E$32</f>
        <v>0.8</v>
      </c>
      <c r="AP32" s="35" t="s">
        <v>28</v>
      </c>
      <c r="AQ32" s="76">
        <f t="shared" ref="AQ32" si="1347">IF(AP35&lt;=59%,0,IF(AP35&lt;=69%,1,IF(AP35&lt;=79%,2,IF(AP35&lt;=89%,3,IF(AP35&lt;=99.9%,4,IF(AP35=100%,5,"Ошибка ввода"))))))</f>
        <v>4</v>
      </c>
      <c r="AR32" s="82">
        <f t="shared" ref="AR32" si="1348">AQ32/$E$32</f>
        <v>0.8</v>
      </c>
      <c r="AS32" s="35" t="s">
        <v>28</v>
      </c>
      <c r="AT32" s="76">
        <f t="shared" ref="AT32" si="1349">IF(AS35&lt;=59%,0,IF(AS35&lt;=69%,1,IF(AS35&lt;=79%,2,IF(AS35&lt;=89%,3,IF(AS35&lt;=99.9%,4,IF(AS35=100%,5,"Ошибка ввода"))))))</f>
        <v>4</v>
      </c>
      <c r="AU32" s="82">
        <f t="shared" ref="AU32" si="1350">AT32/$E$32</f>
        <v>0.8</v>
      </c>
      <c r="AV32" s="35" t="s">
        <v>28</v>
      </c>
      <c r="AW32" s="76">
        <f t="shared" ref="AW32" si="1351">IF(AV35&lt;=59%,0,IF(AV35&lt;=69%,1,IF(AV35&lt;=79%,2,IF(AV35&lt;=89%,3,IF(AV35&lt;=99.9%,4,IF(AV35=100%,5,"Ошибка ввода"))))))</f>
        <v>2</v>
      </c>
      <c r="AX32" s="82">
        <f t="shared" ref="AX32" si="1352">AW32/$E$32</f>
        <v>0.4</v>
      </c>
      <c r="AY32" s="35" t="s">
        <v>28</v>
      </c>
      <c r="AZ32" s="76">
        <f t="shared" ref="AZ32" si="1353">IF(AY35&lt;=59%,0,IF(AY35&lt;=69%,1,IF(AY35&lt;=79%,2,IF(AY35&lt;=89%,3,IF(AY35&lt;=99.9%,4,IF(AY35=100%,5,"Ошибка ввода"))))))</f>
        <v>3</v>
      </c>
      <c r="BA32" s="82">
        <f t="shared" ref="BA32" si="1354">AZ32/$E$32</f>
        <v>0.6</v>
      </c>
      <c r="BB32" s="35" t="s">
        <v>28</v>
      </c>
      <c r="BC32" s="76">
        <f t="shared" ref="BC32" si="1355">IF(BB35&lt;=59%,0,IF(BB35&lt;=69%,1,IF(BB35&lt;=79%,2,IF(BB35&lt;=89%,3,IF(BB35&lt;=99.9%,4,IF(BB35=100%,5,"Ошибка ввода"))))))</f>
        <v>1</v>
      </c>
      <c r="BD32" s="82">
        <f t="shared" ref="BD32" si="1356">BC32/$E$32</f>
        <v>0.2</v>
      </c>
      <c r="BE32" s="35" t="s">
        <v>28</v>
      </c>
      <c r="BF32" s="76">
        <f t="shared" ref="BF32" si="1357">IF(BE35&lt;=59%,0,IF(BE35&lt;=69%,1,IF(BE35&lt;=79%,2,IF(BE35&lt;=89%,3,IF(BE35&lt;=99.9%,4,IF(BE35=100%,5,"Ошибка ввода"))))))</f>
        <v>4</v>
      </c>
      <c r="BG32" s="82">
        <f t="shared" ref="BG32" si="1358">BF32/$E$32</f>
        <v>0.8</v>
      </c>
      <c r="BH32" s="35" t="s">
        <v>28</v>
      </c>
      <c r="BI32" s="76">
        <f t="shared" ref="BI32" si="1359">IF(BH35&lt;=59%,0,IF(BH35&lt;=69%,1,IF(BH35&lt;=79%,2,IF(BH35&lt;=89%,3,IF(BH35&lt;=99.9%,4,IF(BH35=100%,5,"Ошибка ввода"))))))</f>
        <v>4</v>
      </c>
      <c r="BJ32" s="82">
        <f t="shared" ref="BJ32" si="1360">BI32/$E$32</f>
        <v>0.8</v>
      </c>
      <c r="BK32" s="35" t="s">
        <v>28</v>
      </c>
      <c r="BL32" s="76">
        <f t="shared" ref="BL32" si="1361">IF(BK35&lt;=59%,0,IF(BK35&lt;=69%,1,IF(BK35&lt;=79%,2,IF(BK35&lt;=89%,3,IF(BK35&lt;=99.9%,4,IF(BK35=100%,5,"Ошибка ввода"))))))</f>
        <v>4</v>
      </c>
      <c r="BM32" s="82">
        <f t="shared" ref="BM32" si="1362">BL32/$E$32</f>
        <v>0.8</v>
      </c>
      <c r="BN32" s="35" t="s">
        <v>28</v>
      </c>
      <c r="BO32" s="76">
        <f t="shared" ref="BO32" si="1363">IF(BN35&lt;=59%,0,IF(BN35&lt;=69%,1,IF(BN35&lt;=79%,2,IF(BN35&lt;=89%,3,IF(BN35&lt;=99.9%,4,IF(BN35=100%,5,"Ошибка ввода"))))))</f>
        <v>0</v>
      </c>
      <c r="BP32" s="82">
        <f t="shared" ref="BP32" si="1364">BO32/$E$32</f>
        <v>0</v>
      </c>
      <c r="BQ32" s="35" t="s">
        <v>28</v>
      </c>
      <c r="BR32" s="76">
        <f t="shared" ref="BR32" si="1365">IF(BQ35&lt;=59%,0,IF(BQ35&lt;=69%,1,IF(BQ35&lt;=79%,2,IF(BQ35&lt;=89%,3,IF(BQ35&lt;=99.9%,4,IF(BQ35=100%,5,"Ошибка ввода"))))))</f>
        <v>4</v>
      </c>
      <c r="BS32" s="82">
        <f t="shared" ref="BS32" si="1366">BR32/$E$32</f>
        <v>0.8</v>
      </c>
      <c r="BT32" s="35" t="s">
        <v>28</v>
      </c>
      <c r="BU32" s="76">
        <f t="shared" ref="BU32" si="1367">IF(BT35&lt;=59%,0,IF(BT35&lt;=69%,1,IF(BT35&lt;=79%,2,IF(BT35&lt;=89%,3,IF(BT35&lt;=99.9%,4,IF(BT35=100%,5,"Ошибка ввода"))))))</f>
        <v>4</v>
      </c>
      <c r="BV32" s="82">
        <f t="shared" ref="BV32" si="1368">BU32/$E$32</f>
        <v>0.8</v>
      </c>
      <c r="BW32" s="35" t="s">
        <v>28</v>
      </c>
      <c r="BX32" s="76">
        <f t="shared" ref="BX32" si="1369">IF(BW35&lt;=59%,0,IF(BW35&lt;=69%,1,IF(BW35&lt;=79%,2,IF(BW35&lt;=89%,3,IF(BW35&lt;=99.9%,4,IF(BW35=100%,5,"Ошибка ввода"))))))</f>
        <v>5</v>
      </c>
      <c r="BY32" s="82">
        <f t="shared" ref="BY32" si="1370">BX32/$E$32</f>
        <v>1</v>
      </c>
      <c r="BZ32" s="35" t="s">
        <v>28</v>
      </c>
      <c r="CA32" s="76">
        <f t="shared" ref="CA32" si="1371">IF(BZ35&lt;=59%,0,IF(BZ35&lt;=69%,1,IF(BZ35&lt;=79%,2,IF(BZ35&lt;=89%,3,IF(BZ35&lt;=99.9%,4,IF(BZ35=100%,5,"Ошибка ввода"))))))</f>
        <v>4</v>
      </c>
      <c r="CB32" s="82">
        <f t="shared" ref="CB32" si="1372">CA32/$E$32</f>
        <v>0.8</v>
      </c>
      <c r="CC32" s="35" t="s">
        <v>28</v>
      </c>
      <c r="CD32" s="76">
        <f t="shared" ref="CD32" si="1373">IF(CC35&lt;=59%,0,IF(CC35&lt;=69%,1,IF(CC35&lt;=79%,2,IF(CC35&lt;=89%,3,IF(CC35&lt;=99.9%,4,IF(CC35=100%,5,"Ошибка ввода"))))))</f>
        <v>4</v>
      </c>
      <c r="CE32" s="82">
        <f t="shared" ref="CE32" si="1374">CD32/$E$32</f>
        <v>0.8</v>
      </c>
      <c r="CF32" s="35" t="s">
        <v>28</v>
      </c>
      <c r="CG32" s="76">
        <f t="shared" ref="CG32" si="1375">IF(CF35&lt;=59%,0,IF(CF35&lt;=69%,1,IF(CF35&lt;=79%,2,IF(CF35&lt;=89%,3,IF(CF35&lt;=99.9%,4,IF(CF35=100%,5,"Ошибка ввода"))))))</f>
        <v>4</v>
      </c>
      <c r="CH32" s="82">
        <f t="shared" ref="CH32" si="1376">CG32/$E$32</f>
        <v>0.8</v>
      </c>
      <c r="CI32" s="35" t="s">
        <v>28</v>
      </c>
      <c r="CJ32" s="76">
        <f t="shared" ref="CJ32" si="1377">IF(CI35&lt;=59%,0,IF(CI35&lt;=69%,1,IF(CI35&lt;=79%,2,IF(CI35&lt;=89%,3,IF(CI35&lt;=99.9%,4,IF(CI35=100%,5,"Ошибка ввода"))))))</f>
        <v>4</v>
      </c>
      <c r="CK32" s="82">
        <f t="shared" ref="CK32" si="1378">CJ32/$E$32</f>
        <v>0.8</v>
      </c>
      <c r="CL32" s="35" t="s">
        <v>28</v>
      </c>
      <c r="CM32" s="76">
        <f t="shared" ref="CM32" si="1379">IF(CL35&lt;=59%,0,IF(CL35&lt;=69%,1,IF(CL35&lt;=79%,2,IF(CL35&lt;=89%,3,IF(CL35&lt;=99.9%,4,IF(CL35=100%,5,"Ошибка ввода"))))))</f>
        <v>4</v>
      </c>
      <c r="CN32" s="82">
        <f t="shared" ref="CN32" si="1380">CM32/$E$32</f>
        <v>0.8</v>
      </c>
      <c r="CO32" s="35" t="s">
        <v>28</v>
      </c>
      <c r="CP32" s="76">
        <f t="shared" ref="CP32" si="1381">IF(CO35&lt;=59%,0,IF(CO35&lt;=69%,1,IF(CO35&lt;=79%,2,IF(CO35&lt;=89%,3,IF(CO35&lt;=99.9%,4,IF(CO35=100%,5,"Ошибка ввода"))))))</f>
        <v>4</v>
      </c>
      <c r="CQ32" s="82">
        <f t="shared" ref="CQ32" si="1382">CP32/$E$32</f>
        <v>0.8</v>
      </c>
      <c r="CR32" s="35" t="s">
        <v>28</v>
      </c>
      <c r="CS32" s="76">
        <f t="shared" ref="CS32" si="1383">IF(CR35&lt;=59%,0,IF(CR35&lt;=69%,1,IF(CR35&lt;=79%,2,IF(CR35&lt;=89%,3,IF(CR35&lt;=99.9%,4,IF(CR35=100%,5,"Ошибка ввода"))))))</f>
        <v>1</v>
      </c>
      <c r="CT32" s="82">
        <f t="shared" ref="CT32" si="1384">CS32/$E$32</f>
        <v>0.2</v>
      </c>
      <c r="CU32" s="35" t="s">
        <v>28</v>
      </c>
      <c r="CV32" s="76">
        <f t="shared" ref="CV32" si="1385">IF(CU35&lt;=59%,0,IF(CU35&lt;=69%,1,IF(CU35&lt;=79%,2,IF(CU35&lt;=89%,3,IF(CU35&lt;=99.9%,4,IF(CU35=100%,5,"Ошибка ввода"))))))</f>
        <v>4</v>
      </c>
      <c r="CW32" s="82">
        <f t="shared" ref="CW32" si="1386">CV32/$E$32</f>
        <v>0.8</v>
      </c>
      <c r="CX32" s="35" t="s">
        <v>28</v>
      </c>
      <c r="CY32" s="76">
        <f t="shared" ref="CY32" si="1387">IF(CX35&lt;=59%,0,IF(CX35&lt;=69%,1,IF(CX35&lt;=79%,2,IF(CX35&lt;=89%,3,IF(CX35&lt;=99.9%,4,IF(CX35=100%,5,"Ошибка ввода"))))))</f>
        <v>4</v>
      </c>
      <c r="CZ32" s="82">
        <f t="shared" ref="CZ32" si="1388">CY32/$E$32</f>
        <v>0.8</v>
      </c>
      <c r="DA32" s="35" t="s">
        <v>28</v>
      </c>
      <c r="DB32" s="76">
        <f t="shared" ref="DB32" si="1389">IF(DA35&lt;=59%,0,IF(DA35&lt;=69%,1,IF(DA35&lt;=79%,2,IF(DA35&lt;=89%,3,IF(DA35&lt;=99.9%,4,IF(DA35=100%,5,"Ошибка ввода"))))))</f>
        <v>4</v>
      </c>
      <c r="DC32" s="82">
        <f t="shared" ref="DC32" si="1390">DB32/$E$32</f>
        <v>0.8</v>
      </c>
    </row>
    <row r="33" spans="1:107" ht="22.5" customHeight="1" x14ac:dyDescent="0.25">
      <c r="A33" s="77"/>
      <c r="B33" s="92"/>
      <c r="C33" s="77"/>
      <c r="D33" s="15" t="s">
        <v>60</v>
      </c>
      <c r="E33" s="89"/>
      <c r="F33" s="61">
        <f>F31</f>
        <v>630</v>
      </c>
      <c r="G33" s="77"/>
      <c r="H33" s="83"/>
      <c r="I33" s="61">
        <f t="shared" ref="I33" si="1391">I31</f>
        <v>492</v>
      </c>
      <c r="J33" s="77"/>
      <c r="K33" s="83"/>
      <c r="L33" s="61">
        <f t="shared" ref="L33" si="1392">L31</f>
        <v>828</v>
      </c>
      <c r="M33" s="77"/>
      <c r="N33" s="83"/>
      <c r="O33" s="61">
        <f t="shared" ref="O33" si="1393">O31</f>
        <v>991</v>
      </c>
      <c r="P33" s="77"/>
      <c r="Q33" s="83"/>
      <c r="R33" s="61">
        <f t="shared" ref="R33" si="1394">R31</f>
        <v>968</v>
      </c>
      <c r="S33" s="77"/>
      <c r="T33" s="83"/>
      <c r="U33" s="61">
        <f t="shared" ref="U33" si="1395">U31</f>
        <v>1158</v>
      </c>
      <c r="V33" s="77"/>
      <c r="W33" s="83"/>
      <c r="X33" s="61">
        <f t="shared" ref="X33" si="1396">X31</f>
        <v>735</v>
      </c>
      <c r="Y33" s="77"/>
      <c r="Z33" s="83"/>
      <c r="AA33" s="61">
        <f t="shared" ref="AA33" si="1397">AA31</f>
        <v>456</v>
      </c>
      <c r="AB33" s="77"/>
      <c r="AC33" s="83"/>
      <c r="AD33" s="61">
        <f t="shared" ref="AD33" si="1398">AD31</f>
        <v>722</v>
      </c>
      <c r="AE33" s="77"/>
      <c r="AF33" s="83"/>
      <c r="AG33" s="61">
        <f t="shared" ref="AG33" si="1399">AG31</f>
        <v>425</v>
      </c>
      <c r="AH33" s="77"/>
      <c r="AI33" s="83"/>
      <c r="AJ33" s="61">
        <f t="shared" ref="AJ33" si="1400">AJ31</f>
        <v>748</v>
      </c>
      <c r="AK33" s="77"/>
      <c r="AL33" s="83"/>
      <c r="AM33" s="61">
        <f t="shared" ref="AM33" si="1401">AM31</f>
        <v>619</v>
      </c>
      <c r="AN33" s="77"/>
      <c r="AO33" s="83"/>
      <c r="AP33" s="61">
        <f t="shared" ref="AP33" si="1402">AP31</f>
        <v>855</v>
      </c>
      <c r="AQ33" s="77"/>
      <c r="AR33" s="83"/>
      <c r="AS33" s="61">
        <f t="shared" ref="AS33" si="1403">AS31</f>
        <v>1446</v>
      </c>
      <c r="AT33" s="77"/>
      <c r="AU33" s="83"/>
      <c r="AV33" s="61">
        <f t="shared" ref="AV33" si="1404">AV31</f>
        <v>526</v>
      </c>
      <c r="AW33" s="77"/>
      <c r="AX33" s="83"/>
      <c r="AY33" s="61">
        <f t="shared" ref="AY33" si="1405">AY31</f>
        <v>1626</v>
      </c>
      <c r="AZ33" s="77"/>
      <c r="BA33" s="83"/>
      <c r="BB33" s="61">
        <f t="shared" ref="BB33" si="1406">BB31</f>
        <v>505</v>
      </c>
      <c r="BC33" s="77"/>
      <c r="BD33" s="83"/>
      <c r="BE33" s="61">
        <f t="shared" ref="BE33" si="1407">BE31</f>
        <v>858</v>
      </c>
      <c r="BF33" s="77"/>
      <c r="BG33" s="83"/>
      <c r="BH33" s="61">
        <f t="shared" ref="BH33" si="1408">BH31</f>
        <v>1377</v>
      </c>
      <c r="BI33" s="77"/>
      <c r="BJ33" s="83"/>
      <c r="BK33" s="61">
        <f t="shared" ref="BK33" si="1409">BK31</f>
        <v>573</v>
      </c>
      <c r="BL33" s="77"/>
      <c r="BM33" s="83"/>
      <c r="BN33" s="61">
        <f t="shared" ref="BN33" si="1410">BN31</f>
        <v>1148</v>
      </c>
      <c r="BO33" s="77"/>
      <c r="BP33" s="83"/>
      <c r="BQ33" s="61">
        <f t="shared" ref="BQ33" si="1411">BQ31</f>
        <v>674</v>
      </c>
      <c r="BR33" s="77"/>
      <c r="BS33" s="83"/>
      <c r="BT33" s="61">
        <f t="shared" ref="BT33" si="1412">BT31</f>
        <v>743</v>
      </c>
      <c r="BU33" s="77"/>
      <c r="BV33" s="83"/>
      <c r="BW33" s="61">
        <f t="shared" ref="BW33" si="1413">BW31</f>
        <v>778</v>
      </c>
      <c r="BX33" s="77"/>
      <c r="BY33" s="83"/>
      <c r="BZ33" s="61">
        <f t="shared" ref="BZ33" si="1414">BZ31</f>
        <v>399</v>
      </c>
      <c r="CA33" s="77"/>
      <c r="CB33" s="83"/>
      <c r="CC33" s="61">
        <f t="shared" ref="CC33" si="1415">CC31</f>
        <v>1020</v>
      </c>
      <c r="CD33" s="77"/>
      <c r="CE33" s="83"/>
      <c r="CF33" s="61">
        <f t="shared" ref="CF33" si="1416">CF31</f>
        <v>754</v>
      </c>
      <c r="CG33" s="77"/>
      <c r="CH33" s="83"/>
      <c r="CI33" s="61">
        <f t="shared" ref="CI33" si="1417">CI31</f>
        <v>909</v>
      </c>
      <c r="CJ33" s="77"/>
      <c r="CK33" s="83"/>
      <c r="CL33" s="61">
        <f t="shared" ref="CL33" si="1418">CL31</f>
        <v>616</v>
      </c>
      <c r="CM33" s="77"/>
      <c r="CN33" s="83"/>
      <c r="CO33" s="61">
        <f t="shared" ref="CO33" si="1419">CO31</f>
        <v>1220</v>
      </c>
      <c r="CP33" s="77"/>
      <c r="CQ33" s="83"/>
      <c r="CR33" s="61">
        <f t="shared" ref="CR33" si="1420">CR31</f>
        <v>650</v>
      </c>
      <c r="CS33" s="77"/>
      <c r="CT33" s="83"/>
      <c r="CU33" s="61">
        <f t="shared" ref="CU33" si="1421">CU31</f>
        <v>883</v>
      </c>
      <c r="CV33" s="77"/>
      <c r="CW33" s="83"/>
      <c r="CX33" s="61">
        <f t="shared" ref="CX33" si="1422">CX31</f>
        <v>1890</v>
      </c>
      <c r="CY33" s="77"/>
      <c r="CZ33" s="83"/>
      <c r="DA33" s="61">
        <f t="shared" ref="DA33" si="1423">DA31</f>
        <v>863</v>
      </c>
      <c r="DB33" s="77"/>
      <c r="DC33" s="83"/>
    </row>
    <row r="34" spans="1:107" ht="22.5" customHeight="1" x14ac:dyDescent="0.25">
      <c r="A34" s="77"/>
      <c r="B34" s="92"/>
      <c r="C34" s="77"/>
      <c r="D34" s="15" t="s">
        <v>61</v>
      </c>
      <c r="E34" s="89"/>
      <c r="F34" s="32">
        <v>604</v>
      </c>
      <c r="G34" s="77"/>
      <c r="H34" s="83"/>
      <c r="I34" s="32">
        <v>467</v>
      </c>
      <c r="J34" s="77"/>
      <c r="K34" s="83"/>
      <c r="L34" s="32">
        <v>792</v>
      </c>
      <c r="M34" s="77"/>
      <c r="N34" s="83"/>
      <c r="O34" s="32">
        <v>984</v>
      </c>
      <c r="P34" s="77"/>
      <c r="Q34" s="83"/>
      <c r="R34" s="32">
        <v>862</v>
      </c>
      <c r="S34" s="77"/>
      <c r="T34" s="83"/>
      <c r="U34" s="32">
        <v>1036</v>
      </c>
      <c r="V34" s="77"/>
      <c r="W34" s="83"/>
      <c r="X34" s="32">
        <v>730</v>
      </c>
      <c r="Y34" s="77"/>
      <c r="Z34" s="83"/>
      <c r="AA34" s="32">
        <v>415</v>
      </c>
      <c r="AB34" s="77"/>
      <c r="AC34" s="83"/>
      <c r="AD34" s="32">
        <v>641</v>
      </c>
      <c r="AE34" s="77"/>
      <c r="AF34" s="83"/>
      <c r="AG34" s="32">
        <v>388</v>
      </c>
      <c r="AH34" s="77"/>
      <c r="AI34" s="83"/>
      <c r="AJ34" s="32">
        <v>672</v>
      </c>
      <c r="AK34" s="77"/>
      <c r="AL34" s="83"/>
      <c r="AM34" s="32">
        <v>564</v>
      </c>
      <c r="AN34" s="77"/>
      <c r="AO34" s="83"/>
      <c r="AP34" s="32">
        <v>761</v>
      </c>
      <c r="AQ34" s="77"/>
      <c r="AR34" s="83"/>
      <c r="AS34" s="32">
        <v>1440</v>
      </c>
      <c r="AT34" s="77"/>
      <c r="AU34" s="83"/>
      <c r="AV34" s="32">
        <v>372</v>
      </c>
      <c r="AW34" s="77"/>
      <c r="AX34" s="83"/>
      <c r="AY34" s="32">
        <v>1293</v>
      </c>
      <c r="AZ34" s="77"/>
      <c r="BA34" s="83"/>
      <c r="BB34" s="32">
        <v>341</v>
      </c>
      <c r="BC34" s="77"/>
      <c r="BD34" s="83"/>
      <c r="BE34" s="32">
        <v>831</v>
      </c>
      <c r="BF34" s="77"/>
      <c r="BG34" s="83"/>
      <c r="BH34" s="32">
        <v>1257</v>
      </c>
      <c r="BI34" s="77"/>
      <c r="BJ34" s="83"/>
      <c r="BK34" s="32">
        <v>514</v>
      </c>
      <c r="BL34" s="77"/>
      <c r="BM34" s="83"/>
      <c r="BN34" s="32">
        <v>620</v>
      </c>
      <c r="BO34" s="77"/>
      <c r="BP34" s="83"/>
      <c r="BQ34" s="32">
        <v>663</v>
      </c>
      <c r="BR34" s="77"/>
      <c r="BS34" s="83"/>
      <c r="BT34" s="32">
        <v>729</v>
      </c>
      <c r="BU34" s="77"/>
      <c r="BV34" s="83"/>
      <c r="BW34" s="32">
        <v>778</v>
      </c>
      <c r="BX34" s="77"/>
      <c r="BY34" s="83"/>
      <c r="BZ34" s="32">
        <v>374</v>
      </c>
      <c r="CA34" s="77"/>
      <c r="CB34" s="83"/>
      <c r="CC34" s="32">
        <v>1013</v>
      </c>
      <c r="CD34" s="77"/>
      <c r="CE34" s="83"/>
      <c r="CF34" s="32">
        <v>729</v>
      </c>
      <c r="CG34" s="77"/>
      <c r="CH34" s="83"/>
      <c r="CI34" s="32">
        <v>863</v>
      </c>
      <c r="CJ34" s="77"/>
      <c r="CK34" s="83"/>
      <c r="CL34" s="32">
        <v>572</v>
      </c>
      <c r="CM34" s="77"/>
      <c r="CN34" s="83"/>
      <c r="CO34" s="32">
        <v>1182</v>
      </c>
      <c r="CP34" s="77"/>
      <c r="CQ34" s="83"/>
      <c r="CR34" s="32">
        <v>393</v>
      </c>
      <c r="CS34" s="77"/>
      <c r="CT34" s="83"/>
      <c r="CU34" s="32">
        <v>860</v>
      </c>
      <c r="CV34" s="77"/>
      <c r="CW34" s="83"/>
      <c r="CX34" s="32">
        <v>1868</v>
      </c>
      <c r="CY34" s="77"/>
      <c r="CZ34" s="83"/>
      <c r="DA34" s="32">
        <v>852</v>
      </c>
      <c r="DB34" s="77"/>
      <c r="DC34" s="83"/>
    </row>
    <row r="35" spans="1:107" ht="22.5" customHeight="1" x14ac:dyDescent="0.25">
      <c r="A35" s="78"/>
      <c r="B35" s="93"/>
      <c r="C35" s="78"/>
      <c r="D35" s="15" t="s">
        <v>56</v>
      </c>
      <c r="E35" s="90"/>
      <c r="F35" s="37">
        <f>F34/F33</f>
        <v>0.95873015873015877</v>
      </c>
      <c r="G35" s="78"/>
      <c r="H35" s="84"/>
      <c r="I35" s="37">
        <f t="shared" ref="I35" si="1424">I34/I33</f>
        <v>0.94918699186991873</v>
      </c>
      <c r="J35" s="78"/>
      <c r="K35" s="84"/>
      <c r="L35" s="37">
        <f t="shared" ref="L35" si="1425">L34/L33</f>
        <v>0.95652173913043481</v>
      </c>
      <c r="M35" s="78"/>
      <c r="N35" s="84"/>
      <c r="O35" s="37">
        <f t="shared" ref="O35" si="1426">O34/O33</f>
        <v>0.99293642785065594</v>
      </c>
      <c r="P35" s="78"/>
      <c r="Q35" s="84"/>
      <c r="R35" s="37">
        <f t="shared" ref="R35" si="1427">R34/R33</f>
        <v>0.89049586776859502</v>
      </c>
      <c r="S35" s="78"/>
      <c r="T35" s="84"/>
      <c r="U35" s="37">
        <f t="shared" ref="U35" si="1428">U34/U33</f>
        <v>0.89464594127806563</v>
      </c>
      <c r="V35" s="78"/>
      <c r="W35" s="84"/>
      <c r="X35" s="37">
        <f t="shared" ref="X35" si="1429">X34/X33</f>
        <v>0.99319727891156462</v>
      </c>
      <c r="Y35" s="78"/>
      <c r="Z35" s="84"/>
      <c r="AA35" s="37">
        <f t="shared" ref="AA35" si="1430">AA34/AA33</f>
        <v>0.91008771929824561</v>
      </c>
      <c r="AB35" s="78"/>
      <c r="AC35" s="84"/>
      <c r="AD35" s="37">
        <f t="shared" ref="AD35" si="1431">AD34/AD33</f>
        <v>0.88781163434903043</v>
      </c>
      <c r="AE35" s="78"/>
      <c r="AF35" s="84"/>
      <c r="AG35" s="37">
        <f t="shared" ref="AG35" si="1432">AG34/AG33</f>
        <v>0.91294117647058826</v>
      </c>
      <c r="AH35" s="78"/>
      <c r="AI35" s="84"/>
      <c r="AJ35" s="37">
        <f t="shared" ref="AJ35" si="1433">AJ34/AJ33</f>
        <v>0.89839572192513373</v>
      </c>
      <c r="AK35" s="78"/>
      <c r="AL35" s="84"/>
      <c r="AM35" s="37">
        <f t="shared" ref="AM35" si="1434">AM34/AM33</f>
        <v>0.91114701130856224</v>
      </c>
      <c r="AN35" s="78"/>
      <c r="AO35" s="84"/>
      <c r="AP35" s="37">
        <f t="shared" ref="AP35" si="1435">AP34/AP33</f>
        <v>0.89005847953216377</v>
      </c>
      <c r="AQ35" s="78"/>
      <c r="AR35" s="84"/>
      <c r="AS35" s="62">
        <f t="shared" ref="AS35" si="1436">AS34/AS33</f>
        <v>0.99585062240663902</v>
      </c>
      <c r="AT35" s="78"/>
      <c r="AU35" s="84"/>
      <c r="AV35" s="37">
        <f t="shared" ref="AV35" si="1437">AV34/AV33</f>
        <v>0.70722433460076051</v>
      </c>
      <c r="AW35" s="78"/>
      <c r="AX35" s="84"/>
      <c r="AY35" s="37">
        <f t="shared" ref="AY35" si="1438">AY34/AY33</f>
        <v>0.79520295202952029</v>
      </c>
      <c r="AZ35" s="78"/>
      <c r="BA35" s="84"/>
      <c r="BB35" s="37">
        <f t="shared" ref="BB35" si="1439">BB34/BB33</f>
        <v>0.67524752475247529</v>
      </c>
      <c r="BC35" s="78"/>
      <c r="BD35" s="84"/>
      <c r="BE35" s="37">
        <f t="shared" ref="BE35" si="1440">BE34/BE33</f>
        <v>0.96853146853146854</v>
      </c>
      <c r="BF35" s="78"/>
      <c r="BG35" s="84"/>
      <c r="BH35" s="37">
        <f t="shared" ref="BH35" si="1441">BH34/BH33</f>
        <v>0.91285403050108938</v>
      </c>
      <c r="BI35" s="78"/>
      <c r="BJ35" s="84"/>
      <c r="BK35" s="37">
        <f t="shared" ref="BK35" si="1442">BK34/BK33</f>
        <v>0.89703315881326351</v>
      </c>
      <c r="BL35" s="78"/>
      <c r="BM35" s="84"/>
      <c r="BN35" s="37">
        <f t="shared" ref="BN35" si="1443">BN34/BN33</f>
        <v>0.54006968641114983</v>
      </c>
      <c r="BO35" s="78"/>
      <c r="BP35" s="84"/>
      <c r="BQ35" s="37">
        <f t="shared" ref="BQ35" si="1444">BQ34/BQ33</f>
        <v>0.98367952522255198</v>
      </c>
      <c r="BR35" s="78"/>
      <c r="BS35" s="84"/>
      <c r="BT35" s="37">
        <f t="shared" ref="BT35" si="1445">BT34/BT33</f>
        <v>0.98115746971736206</v>
      </c>
      <c r="BU35" s="78"/>
      <c r="BV35" s="84"/>
      <c r="BW35" s="37">
        <f t="shared" ref="BW35" si="1446">BW34/BW33</f>
        <v>1</v>
      </c>
      <c r="BX35" s="78"/>
      <c r="BY35" s="84"/>
      <c r="BZ35" s="37">
        <f t="shared" ref="BZ35" si="1447">BZ34/BZ33</f>
        <v>0.93734335839598992</v>
      </c>
      <c r="CA35" s="78"/>
      <c r="CB35" s="84"/>
      <c r="CC35" s="37">
        <f t="shared" ref="CC35" si="1448">CC34/CC33</f>
        <v>0.99313725490196081</v>
      </c>
      <c r="CD35" s="78"/>
      <c r="CE35" s="84"/>
      <c r="CF35" s="37">
        <f t="shared" ref="CF35" si="1449">CF34/CF33</f>
        <v>0.96684350132625996</v>
      </c>
      <c r="CG35" s="78"/>
      <c r="CH35" s="84"/>
      <c r="CI35" s="37">
        <f t="shared" ref="CI35" si="1450">CI34/CI33</f>
        <v>0.94939493949394937</v>
      </c>
      <c r="CJ35" s="78"/>
      <c r="CK35" s="84"/>
      <c r="CL35" s="37">
        <f t="shared" ref="CL35" si="1451">CL34/CL33</f>
        <v>0.9285714285714286</v>
      </c>
      <c r="CM35" s="78"/>
      <c r="CN35" s="84"/>
      <c r="CO35" s="37">
        <f t="shared" ref="CO35" si="1452">CO34/CO33</f>
        <v>0.9688524590163935</v>
      </c>
      <c r="CP35" s="78"/>
      <c r="CQ35" s="84"/>
      <c r="CR35" s="37">
        <f t="shared" ref="CR35" si="1453">CR34/CR33</f>
        <v>0.60461538461538467</v>
      </c>
      <c r="CS35" s="78"/>
      <c r="CT35" s="84"/>
      <c r="CU35" s="37">
        <f t="shared" ref="CU35" si="1454">CU34/CU33</f>
        <v>0.97395243488108718</v>
      </c>
      <c r="CV35" s="78"/>
      <c r="CW35" s="84"/>
      <c r="CX35" s="37">
        <f t="shared" ref="CX35" si="1455">CX34/CX33</f>
        <v>0.98835978835978833</v>
      </c>
      <c r="CY35" s="78"/>
      <c r="CZ35" s="84"/>
      <c r="DA35" s="37">
        <f t="shared" ref="DA35" si="1456">DA34/DA33</f>
        <v>0.98725376593279257</v>
      </c>
      <c r="DB35" s="78"/>
      <c r="DC35" s="84"/>
    </row>
    <row r="36" spans="1:107" ht="35.1" customHeight="1" x14ac:dyDescent="0.25">
      <c r="A36" s="19" t="s">
        <v>43</v>
      </c>
      <c r="B36" s="15" t="s">
        <v>48</v>
      </c>
      <c r="C36" s="14" t="s">
        <v>50</v>
      </c>
      <c r="D36" s="15" t="s">
        <v>57</v>
      </c>
      <c r="E36" s="25">
        <v>5</v>
      </c>
      <c r="F36" s="32">
        <v>0</v>
      </c>
      <c r="G36" s="14">
        <f>IF(F36&lt;100,0,IF(F36&lt;=199,1,IF(F36&lt;=299,2,IF(F36&lt;=399,3,IF(F36&lt;=499,4,5)))))</f>
        <v>0</v>
      </c>
      <c r="H36" s="33">
        <f>G36/$E$36</f>
        <v>0</v>
      </c>
      <c r="I36" s="32">
        <v>0</v>
      </c>
      <c r="J36" s="14">
        <f t="shared" ref="J36" si="1457">IF(I36&lt;100,0,IF(I36&lt;=199,1,IF(I36&lt;=299,2,IF(I36&lt;=399,3,IF(I36&lt;=499,4,5)))))</f>
        <v>0</v>
      </c>
      <c r="K36" s="33">
        <f t="shared" ref="K36" si="1458">J36/$E$36</f>
        <v>0</v>
      </c>
      <c r="L36" s="32">
        <v>0</v>
      </c>
      <c r="M36" s="14">
        <f t="shared" ref="M36" si="1459">IF(L36&lt;100,0,IF(L36&lt;=199,1,IF(L36&lt;=299,2,IF(L36&lt;=399,3,IF(L36&lt;=499,4,5)))))</f>
        <v>0</v>
      </c>
      <c r="N36" s="33">
        <f t="shared" ref="N36" si="1460">M36/$E$36</f>
        <v>0</v>
      </c>
      <c r="O36" s="32">
        <v>91</v>
      </c>
      <c r="P36" s="14">
        <f t="shared" ref="P36" si="1461">IF(O36&lt;100,0,IF(O36&lt;=199,1,IF(O36&lt;=299,2,IF(O36&lt;=399,3,IF(O36&lt;=499,4,5)))))</f>
        <v>0</v>
      </c>
      <c r="Q36" s="33">
        <f t="shared" ref="Q36" si="1462">P36/$E$36</f>
        <v>0</v>
      </c>
      <c r="R36" s="32">
        <v>542</v>
      </c>
      <c r="S36" s="14">
        <f t="shared" ref="S36" si="1463">IF(R36&lt;100,0,IF(R36&lt;=199,1,IF(R36&lt;=299,2,IF(R36&lt;=399,3,IF(R36&lt;=499,4,5)))))</f>
        <v>5</v>
      </c>
      <c r="T36" s="33">
        <f t="shared" ref="T36" si="1464">S36/$E$36</f>
        <v>1</v>
      </c>
      <c r="U36" s="32">
        <v>300</v>
      </c>
      <c r="V36" s="14">
        <f t="shared" ref="V36" si="1465">IF(U36&lt;100,0,IF(U36&lt;=199,1,IF(U36&lt;=299,2,IF(U36&lt;=399,3,IF(U36&lt;=499,4,5)))))</f>
        <v>3</v>
      </c>
      <c r="W36" s="33">
        <f t="shared" ref="W36" si="1466">V36/$E$36</f>
        <v>0.6</v>
      </c>
      <c r="X36" s="32">
        <v>104</v>
      </c>
      <c r="Y36" s="14">
        <f t="shared" ref="Y36" si="1467">IF(X36&lt;100,0,IF(X36&lt;=199,1,IF(X36&lt;=299,2,IF(X36&lt;=399,3,IF(X36&lt;=499,4,5)))))</f>
        <v>1</v>
      </c>
      <c r="Z36" s="33">
        <f t="shared" ref="Z36" si="1468">Y36/$E$36</f>
        <v>0.2</v>
      </c>
      <c r="AA36" s="32">
        <v>12</v>
      </c>
      <c r="AB36" s="14">
        <f t="shared" ref="AB36" si="1469">IF(AA36&lt;100,0,IF(AA36&lt;=199,1,IF(AA36&lt;=299,2,IF(AA36&lt;=399,3,IF(AA36&lt;=499,4,5)))))</f>
        <v>0</v>
      </c>
      <c r="AC36" s="33">
        <f t="shared" ref="AC36" si="1470">AB36/$E$36</f>
        <v>0</v>
      </c>
      <c r="AD36" s="32">
        <v>0</v>
      </c>
      <c r="AE36" s="14">
        <f t="shared" ref="AE36" si="1471">IF(AD36&lt;100,0,IF(AD36&lt;=199,1,IF(AD36&lt;=299,2,IF(AD36&lt;=399,3,IF(AD36&lt;=499,4,5)))))</f>
        <v>0</v>
      </c>
      <c r="AF36" s="33">
        <f t="shared" ref="AF36" si="1472">AE36/$E$36</f>
        <v>0</v>
      </c>
      <c r="AG36" s="32">
        <v>17</v>
      </c>
      <c r="AH36" s="14">
        <f t="shared" ref="AH36" si="1473">IF(AG36&lt;100,0,IF(AG36&lt;=199,1,IF(AG36&lt;=299,2,IF(AG36&lt;=399,3,IF(AG36&lt;=499,4,5)))))</f>
        <v>0</v>
      </c>
      <c r="AI36" s="33">
        <f t="shared" ref="AI36" si="1474">AH36/$E$36</f>
        <v>0</v>
      </c>
      <c r="AJ36" s="32">
        <v>67</v>
      </c>
      <c r="AK36" s="14">
        <f t="shared" ref="AK36" si="1475">IF(AJ36&lt;100,0,IF(AJ36&lt;=199,1,IF(AJ36&lt;=299,2,IF(AJ36&lt;=399,3,IF(AJ36&lt;=499,4,5)))))</f>
        <v>0</v>
      </c>
      <c r="AL36" s="33">
        <f t="shared" ref="AL36" si="1476">AK36/$E$36</f>
        <v>0</v>
      </c>
      <c r="AM36" s="32">
        <v>39</v>
      </c>
      <c r="AN36" s="14">
        <f t="shared" ref="AN36" si="1477">IF(AM36&lt;100,0,IF(AM36&lt;=199,1,IF(AM36&lt;=299,2,IF(AM36&lt;=399,3,IF(AM36&lt;=499,4,5)))))</f>
        <v>0</v>
      </c>
      <c r="AO36" s="33">
        <f t="shared" ref="AO36" si="1478">AN36/$E$36</f>
        <v>0</v>
      </c>
      <c r="AP36" s="32">
        <v>57</v>
      </c>
      <c r="AQ36" s="14">
        <f t="shared" ref="AQ36" si="1479">IF(AP36&lt;100,0,IF(AP36&lt;=199,1,IF(AP36&lt;=299,2,IF(AP36&lt;=399,3,IF(AP36&lt;=499,4,5)))))</f>
        <v>0</v>
      </c>
      <c r="AR36" s="33">
        <f t="shared" ref="AR36" si="1480">AQ36/$E$36</f>
        <v>0</v>
      </c>
      <c r="AS36" s="32">
        <v>76</v>
      </c>
      <c r="AT36" s="14">
        <f t="shared" ref="AT36" si="1481">IF(AS36&lt;100,0,IF(AS36&lt;=199,1,IF(AS36&lt;=299,2,IF(AS36&lt;=399,3,IF(AS36&lt;=499,4,5)))))</f>
        <v>0</v>
      </c>
      <c r="AU36" s="33">
        <f t="shared" ref="AU36" si="1482">AT36/$E$36</f>
        <v>0</v>
      </c>
      <c r="AV36" s="32">
        <v>0</v>
      </c>
      <c r="AW36" s="14">
        <f t="shared" ref="AW36" si="1483">IF(AV36&lt;100,0,IF(AV36&lt;=199,1,IF(AV36&lt;=299,2,IF(AV36&lt;=399,3,IF(AV36&lt;=499,4,5)))))</f>
        <v>0</v>
      </c>
      <c r="AX36" s="33">
        <f t="shared" ref="AX36" si="1484">AW36/$E$36</f>
        <v>0</v>
      </c>
      <c r="AY36" s="32">
        <v>0</v>
      </c>
      <c r="AZ36" s="14">
        <f t="shared" ref="AZ36" si="1485">IF(AY36&lt;100,0,IF(AY36&lt;=199,1,IF(AY36&lt;=299,2,IF(AY36&lt;=399,3,IF(AY36&lt;=499,4,5)))))</f>
        <v>0</v>
      </c>
      <c r="BA36" s="33">
        <f t="shared" ref="BA36" si="1486">AZ36/$E$36</f>
        <v>0</v>
      </c>
      <c r="BB36" s="32">
        <v>535</v>
      </c>
      <c r="BC36" s="14">
        <f t="shared" ref="BC36" si="1487">IF(BB36&lt;100,0,IF(BB36&lt;=199,1,IF(BB36&lt;=299,2,IF(BB36&lt;=399,3,IF(BB36&lt;=499,4,5)))))</f>
        <v>5</v>
      </c>
      <c r="BD36" s="33">
        <f t="shared" ref="BD36" si="1488">BC36/$E$36</f>
        <v>1</v>
      </c>
      <c r="BE36" s="32">
        <v>0</v>
      </c>
      <c r="BF36" s="14">
        <f t="shared" ref="BF36" si="1489">IF(BE36&lt;100,0,IF(BE36&lt;=199,1,IF(BE36&lt;=299,2,IF(BE36&lt;=399,3,IF(BE36&lt;=499,4,5)))))</f>
        <v>0</v>
      </c>
      <c r="BG36" s="33">
        <f t="shared" ref="BG36" si="1490">BF36/$E$36</f>
        <v>0</v>
      </c>
      <c r="BH36" s="32">
        <v>1751</v>
      </c>
      <c r="BI36" s="14">
        <f t="shared" ref="BI36" si="1491">IF(BH36&lt;100,0,IF(BH36&lt;=199,1,IF(BH36&lt;=299,2,IF(BH36&lt;=399,3,IF(BH36&lt;=499,4,5)))))</f>
        <v>5</v>
      </c>
      <c r="BJ36" s="33">
        <f t="shared" ref="BJ36" si="1492">BI36/$E$36</f>
        <v>1</v>
      </c>
      <c r="BK36" s="32">
        <v>969</v>
      </c>
      <c r="BL36" s="14">
        <f t="shared" ref="BL36" si="1493">IF(BK36&lt;100,0,IF(BK36&lt;=199,1,IF(BK36&lt;=299,2,IF(BK36&lt;=399,3,IF(BK36&lt;=499,4,5)))))</f>
        <v>5</v>
      </c>
      <c r="BM36" s="33">
        <f t="shared" ref="BM36" si="1494">BL36/$E$36</f>
        <v>1</v>
      </c>
      <c r="BN36" s="32">
        <v>0</v>
      </c>
      <c r="BO36" s="14">
        <f t="shared" ref="BO36" si="1495">IF(BN36&lt;100,0,IF(BN36&lt;=199,1,IF(BN36&lt;=299,2,IF(BN36&lt;=399,3,IF(BN36&lt;=499,4,5)))))</f>
        <v>0</v>
      </c>
      <c r="BP36" s="33">
        <f t="shared" ref="BP36" si="1496">BO36/$E$36</f>
        <v>0</v>
      </c>
      <c r="BQ36" s="32">
        <v>368</v>
      </c>
      <c r="BR36" s="14">
        <f t="shared" ref="BR36" si="1497">IF(BQ36&lt;100,0,IF(BQ36&lt;=199,1,IF(BQ36&lt;=299,2,IF(BQ36&lt;=399,3,IF(BQ36&lt;=499,4,5)))))</f>
        <v>3</v>
      </c>
      <c r="BS36" s="33">
        <f t="shared" ref="BS36" si="1498">BR36/$E$36</f>
        <v>0.6</v>
      </c>
      <c r="BT36" s="32">
        <v>233</v>
      </c>
      <c r="BU36" s="14">
        <f t="shared" ref="BU36" si="1499">IF(BT36&lt;100,0,IF(BT36&lt;=199,1,IF(BT36&lt;=299,2,IF(BT36&lt;=399,3,IF(BT36&lt;=499,4,5)))))</f>
        <v>2</v>
      </c>
      <c r="BV36" s="33">
        <f t="shared" ref="BV36" si="1500">BU36/$E$36</f>
        <v>0.4</v>
      </c>
      <c r="BW36" s="32">
        <v>87</v>
      </c>
      <c r="BX36" s="14">
        <f t="shared" ref="BX36" si="1501">IF(BW36&lt;100,0,IF(BW36&lt;=199,1,IF(BW36&lt;=299,2,IF(BW36&lt;=399,3,IF(BW36&lt;=499,4,5)))))</f>
        <v>0</v>
      </c>
      <c r="BY36" s="33">
        <f t="shared" ref="BY36" si="1502">BX36/$E$36</f>
        <v>0</v>
      </c>
      <c r="BZ36" s="32">
        <v>7</v>
      </c>
      <c r="CA36" s="14">
        <f t="shared" ref="CA36" si="1503">IF(BZ36&lt;100,0,IF(BZ36&lt;=199,1,IF(BZ36&lt;=299,2,IF(BZ36&lt;=399,3,IF(BZ36&lt;=499,4,5)))))</f>
        <v>0</v>
      </c>
      <c r="CB36" s="33">
        <f t="shared" ref="CB36" si="1504">CA36/$E$36</f>
        <v>0</v>
      </c>
      <c r="CC36" s="32">
        <v>348</v>
      </c>
      <c r="CD36" s="14">
        <f t="shared" ref="CD36" si="1505">IF(CC36&lt;100,0,IF(CC36&lt;=199,1,IF(CC36&lt;=299,2,IF(CC36&lt;=399,3,IF(CC36&lt;=499,4,5)))))</f>
        <v>3</v>
      </c>
      <c r="CE36" s="33">
        <f t="shared" ref="CE36" si="1506">CD36/$E$36</f>
        <v>0.6</v>
      </c>
      <c r="CF36" s="32">
        <v>76</v>
      </c>
      <c r="CG36" s="14">
        <f t="shared" ref="CG36" si="1507">IF(CF36&lt;100,0,IF(CF36&lt;=199,1,IF(CF36&lt;=299,2,IF(CF36&lt;=399,3,IF(CF36&lt;=499,4,5)))))</f>
        <v>0</v>
      </c>
      <c r="CH36" s="33">
        <f t="shared" ref="CH36" si="1508">CG36/$E$36</f>
        <v>0</v>
      </c>
      <c r="CI36" s="32">
        <v>1595</v>
      </c>
      <c r="CJ36" s="14">
        <f t="shared" ref="CJ36" si="1509">IF(CI36&lt;100,0,IF(CI36&lt;=199,1,IF(CI36&lt;=299,2,IF(CI36&lt;=399,3,IF(CI36&lt;=499,4,5)))))</f>
        <v>5</v>
      </c>
      <c r="CK36" s="33">
        <f t="shared" ref="CK36" si="1510">CJ36/$E$36</f>
        <v>1</v>
      </c>
      <c r="CL36" s="32">
        <v>2</v>
      </c>
      <c r="CM36" s="14">
        <f t="shared" ref="CM36" si="1511">IF(CL36&lt;100,0,IF(CL36&lt;=199,1,IF(CL36&lt;=299,2,IF(CL36&lt;=399,3,IF(CL36&lt;=499,4,5)))))</f>
        <v>0</v>
      </c>
      <c r="CN36" s="33">
        <f t="shared" ref="CN36" si="1512">CM36/$E$36</f>
        <v>0</v>
      </c>
      <c r="CO36" s="32">
        <v>539</v>
      </c>
      <c r="CP36" s="14">
        <f t="shared" ref="CP36" si="1513">IF(CO36&lt;100,0,IF(CO36&lt;=199,1,IF(CO36&lt;=299,2,IF(CO36&lt;=399,3,IF(CO36&lt;=499,4,5)))))</f>
        <v>5</v>
      </c>
      <c r="CQ36" s="33">
        <f t="shared" ref="CQ36" si="1514">CP36/$E$36</f>
        <v>1</v>
      </c>
      <c r="CR36" s="32">
        <v>0</v>
      </c>
      <c r="CS36" s="14">
        <f t="shared" ref="CS36" si="1515">IF(CR36&lt;100,0,IF(CR36&lt;=199,1,IF(CR36&lt;=299,2,IF(CR36&lt;=399,3,IF(CR36&lt;=499,4,5)))))</f>
        <v>0</v>
      </c>
      <c r="CT36" s="33">
        <f t="shared" ref="CT36" si="1516">CS36/$E$36</f>
        <v>0</v>
      </c>
      <c r="CU36" s="32">
        <v>0</v>
      </c>
      <c r="CV36" s="14">
        <f t="shared" ref="CV36" si="1517">IF(CU36&lt;100,0,IF(CU36&lt;=199,1,IF(CU36&lt;=299,2,IF(CU36&lt;=399,3,IF(CU36&lt;=499,4,5)))))</f>
        <v>0</v>
      </c>
      <c r="CW36" s="33">
        <f t="shared" ref="CW36" si="1518">CV36/$E$36</f>
        <v>0</v>
      </c>
      <c r="CX36" s="32">
        <v>147</v>
      </c>
      <c r="CY36" s="14">
        <f t="shared" ref="CY36" si="1519">IF(CX36&lt;100,0,IF(CX36&lt;=199,1,IF(CX36&lt;=299,2,IF(CX36&lt;=399,3,IF(CX36&lt;=499,4,5)))))</f>
        <v>1</v>
      </c>
      <c r="CZ36" s="33">
        <f t="shared" ref="CZ36" si="1520">CY36/$E$36</f>
        <v>0.2</v>
      </c>
      <c r="DA36" s="32">
        <v>0</v>
      </c>
      <c r="DB36" s="14">
        <f t="shared" ref="DB36" si="1521">IF(DA36&lt;100,0,IF(DA36&lt;=199,1,IF(DA36&lt;=299,2,IF(DA36&lt;=399,3,IF(DA36&lt;=499,4,5)))))</f>
        <v>0</v>
      </c>
      <c r="DC36" s="33">
        <f t="shared" ref="DC36" si="1522">DB36/$E$36</f>
        <v>0</v>
      </c>
    </row>
    <row r="37" spans="1:107" x14ac:dyDescent="0.25">
      <c r="A37" s="18"/>
      <c r="B37" s="20"/>
      <c r="C37" s="18"/>
      <c r="D37" s="21" t="s">
        <v>59</v>
      </c>
      <c r="E37" s="26">
        <f>SUM(E4,E7,E13,E20,E27)</f>
        <v>76</v>
      </c>
      <c r="F37" s="35" t="s">
        <v>28</v>
      </c>
      <c r="G37" s="18">
        <f>SUM(G4,G7,G13,G20,G27)</f>
        <v>42</v>
      </c>
      <c r="H37" s="69">
        <f>G37/$E$37</f>
        <v>0.55263157894736847</v>
      </c>
      <c r="I37" s="35" t="s">
        <v>28</v>
      </c>
      <c r="J37" s="18">
        <f t="shared" ref="J37" si="1523">SUM(J4,J7,J13,J20,J27)</f>
        <v>40</v>
      </c>
      <c r="K37" s="69">
        <f t="shared" ref="K37" si="1524">J37/$E$37</f>
        <v>0.52631578947368418</v>
      </c>
      <c r="L37" s="35" t="s">
        <v>28</v>
      </c>
      <c r="M37" s="18">
        <f t="shared" ref="M37" si="1525">SUM(M4,M7,M13,M20,M27)</f>
        <v>43</v>
      </c>
      <c r="N37" s="69">
        <f t="shared" ref="N37" si="1526">M37/$E$37</f>
        <v>0.56578947368421051</v>
      </c>
      <c r="O37" s="35" t="s">
        <v>28</v>
      </c>
      <c r="P37" s="18">
        <f t="shared" ref="P37" si="1527">SUM(P4,P7,P13,P20,P27)</f>
        <v>29</v>
      </c>
      <c r="Q37" s="69">
        <f t="shared" ref="Q37" si="1528">P37/$E$37</f>
        <v>0.38157894736842107</v>
      </c>
      <c r="R37" s="35" t="s">
        <v>28</v>
      </c>
      <c r="S37" s="18">
        <f t="shared" ref="S37" si="1529">SUM(S4,S7,S13,S20,S27)</f>
        <v>46</v>
      </c>
      <c r="T37" s="69">
        <f t="shared" ref="T37" si="1530">S37/$E$37</f>
        <v>0.60526315789473684</v>
      </c>
      <c r="U37" s="35" t="s">
        <v>28</v>
      </c>
      <c r="V37" s="18">
        <f t="shared" ref="V37" si="1531">SUM(V4,V7,V13,V20,V27)</f>
        <v>44</v>
      </c>
      <c r="W37" s="69">
        <f t="shared" ref="W37" si="1532">V37/$E$37</f>
        <v>0.57894736842105265</v>
      </c>
      <c r="X37" s="35" t="s">
        <v>28</v>
      </c>
      <c r="Y37" s="18">
        <f t="shared" ref="Y37" si="1533">SUM(Y4,Y7,Y13,Y20,Y27)</f>
        <v>46</v>
      </c>
      <c r="Z37" s="69">
        <f t="shared" ref="Z37" si="1534">Y37/$E$37</f>
        <v>0.60526315789473684</v>
      </c>
      <c r="AA37" s="35" t="s">
        <v>28</v>
      </c>
      <c r="AB37" s="18">
        <f t="shared" ref="AB37" si="1535">SUM(AB4,AB7,AB13,AB20,AB27)</f>
        <v>35</v>
      </c>
      <c r="AC37" s="69">
        <f t="shared" ref="AC37" si="1536">AB37/$E$37</f>
        <v>0.46052631578947367</v>
      </c>
      <c r="AD37" s="35" t="s">
        <v>28</v>
      </c>
      <c r="AE37" s="18">
        <f t="shared" ref="AE37" si="1537">SUM(AE4,AE7,AE13,AE20,AE27)</f>
        <v>37</v>
      </c>
      <c r="AF37" s="69">
        <f t="shared" ref="AF37" si="1538">AE37/$E$37</f>
        <v>0.48684210526315791</v>
      </c>
      <c r="AG37" s="35" t="s">
        <v>28</v>
      </c>
      <c r="AH37" s="18">
        <f t="shared" ref="AH37" si="1539">SUM(AH4,AH7,AH13,AH20,AH27)</f>
        <v>31</v>
      </c>
      <c r="AI37" s="69">
        <f t="shared" ref="AI37" si="1540">AH37/$E$37</f>
        <v>0.40789473684210525</v>
      </c>
      <c r="AJ37" s="35" t="s">
        <v>28</v>
      </c>
      <c r="AK37" s="18">
        <f t="shared" ref="AK37" si="1541">SUM(AK4,AK7,AK13,AK20,AK27)</f>
        <v>44</v>
      </c>
      <c r="AL37" s="69">
        <f t="shared" ref="AL37" si="1542">AK37/$E$37</f>
        <v>0.57894736842105265</v>
      </c>
      <c r="AM37" s="35" t="s">
        <v>28</v>
      </c>
      <c r="AN37" s="18">
        <f t="shared" ref="AN37" si="1543">SUM(AN4,AN7,AN13,AN20,AN27)</f>
        <v>41</v>
      </c>
      <c r="AO37" s="69">
        <f t="shared" ref="AO37" si="1544">AN37/$E$37</f>
        <v>0.53947368421052633</v>
      </c>
      <c r="AP37" s="35" t="s">
        <v>28</v>
      </c>
      <c r="AQ37" s="18">
        <f t="shared" ref="AQ37" si="1545">SUM(AQ4,AQ7,AQ13,AQ20,AQ27)</f>
        <v>46</v>
      </c>
      <c r="AR37" s="69">
        <f t="shared" ref="AR37" si="1546">AQ37/$E$37</f>
        <v>0.60526315789473684</v>
      </c>
      <c r="AS37" s="35" t="s">
        <v>28</v>
      </c>
      <c r="AT37" s="18">
        <f t="shared" ref="AT37" si="1547">SUM(AT4,AT7,AT13,AT20,AT27)</f>
        <v>40</v>
      </c>
      <c r="AU37" s="69">
        <f t="shared" ref="AU37" si="1548">AT37/$E$37</f>
        <v>0.52631578947368418</v>
      </c>
      <c r="AV37" s="35" t="s">
        <v>28</v>
      </c>
      <c r="AW37" s="18">
        <f t="shared" ref="AW37" si="1549">SUM(AW4,AW7,AW13,AW20,AW27)</f>
        <v>34</v>
      </c>
      <c r="AX37" s="69">
        <f t="shared" ref="AX37" si="1550">AW37/$E$37</f>
        <v>0.44736842105263158</v>
      </c>
      <c r="AY37" s="35" t="s">
        <v>28</v>
      </c>
      <c r="AZ37" s="18">
        <f t="shared" ref="AZ37" si="1551">SUM(AZ4,AZ7,AZ13,AZ20,AZ27)</f>
        <v>41</v>
      </c>
      <c r="BA37" s="69">
        <f t="shared" ref="BA37" si="1552">AZ37/$E$37</f>
        <v>0.53947368421052633</v>
      </c>
      <c r="BB37" s="35" t="s">
        <v>28</v>
      </c>
      <c r="BC37" s="18">
        <f t="shared" ref="BC37" si="1553">SUM(BC4,BC7,BC13,BC20,BC27)</f>
        <v>41</v>
      </c>
      <c r="BD37" s="69">
        <f t="shared" ref="BD37" si="1554">BC37/$E$37</f>
        <v>0.53947368421052633</v>
      </c>
      <c r="BE37" s="35" t="s">
        <v>28</v>
      </c>
      <c r="BF37" s="18">
        <f t="shared" ref="BF37" si="1555">SUM(BF4,BF7,BF13,BF20,BF27)</f>
        <v>34</v>
      </c>
      <c r="BG37" s="69">
        <f t="shared" ref="BG37" si="1556">BF37/$E$37</f>
        <v>0.44736842105263158</v>
      </c>
      <c r="BH37" s="35" t="s">
        <v>28</v>
      </c>
      <c r="BI37" s="18">
        <f t="shared" ref="BI37" si="1557">SUM(BI4,BI7,BI13,BI20,BI27)</f>
        <v>52</v>
      </c>
      <c r="BJ37" s="69">
        <f t="shared" ref="BJ37" si="1558">BI37/$E$37</f>
        <v>0.68421052631578949</v>
      </c>
      <c r="BK37" s="35" t="s">
        <v>28</v>
      </c>
      <c r="BL37" s="18">
        <f t="shared" ref="BL37" si="1559">SUM(BL4,BL7,BL13,BL20,BL27)</f>
        <v>45</v>
      </c>
      <c r="BM37" s="69">
        <f t="shared" ref="BM37" si="1560">BL37/$E$37</f>
        <v>0.59210526315789469</v>
      </c>
      <c r="BN37" s="35" t="s">
        <v>28</v>
      </c>
      <c r="BO37" s="18">
        <f t="shared" ref="BO37" si="1561">SUM(BO4,BO7,BO13,BO20,BO27)</f>
        <v>33</v>
      </c>
      <c r="BP37" s="69">
        <f t="shared" ref="BP37" si="1562">BO37/$E$37</f>
        <v>0.43421052631578949</v>
      </c>
      <c r="BQ37" s="35" t="s">
        <v>28</v>
      </c>
      <c r="BR37" s="18">
        <f t="shared" ref="BR37" si="1563">SUM(BR4,BR7,BR13,BR20,BR27)</f>
        <v>49</v>
      </c>
      <c r="BS37" s="69">
        <f t="shared" ref="BS37" si="1564">BR37/$E$37</f>
        <v>0.64473684210526316</v>
      </c>
      <c r="BT37" s="35" t="s">
        <v>28</v>
      </c>
      <c r="BU37" s="18">
        <f t="shared" ref="BU37" si="1565">SUM(BU4,BU7,BU13,BU20,BU27)</f>
        <v>40</v>
      </c>
      <c r="BV37" s="69">
        <f t="shared" ref="BV37" si="1566">BU37/$E$37</f>
        <v>0.52631578947368418</v>
      </c>
      <c r="BW37" s="35" t="s">
        <v>28</v>
      </c>
      <c r="BX37" s="18">
        <f t="shared" ref="BX37" si="1567">SUM(BX4,BX7,BX13,BX20,BX27)</f>
        <v>41</v>
      </c>
      <c r="BY37" s="69">
        <f t="shared" ref="BY37" si="1568">BX37/$E$37</f>
        <v>0.53947368421052633</v>
      </c>
      <c r="BZ37" s="35" t="s">
        <v>28</v>
      </c>
      <c r="CA37" s="18">
        <f t="shared" ref="CA37" si="1569">SUM(CA4,CA7,CA13,CA20,CA27)</f>
        <v>42</v>
      </c>
      <c r="CB37" s="69">
        <f t="shared" ref="CB37" si="1570">CA37/$E$37</f>
        <v>0.55263157894736847</v>
      </c>
      <c r="CC37" s="35" t="s">
        <v>28</v>
      </c>
      <c r="CD37" s="18">
        <f t="shared" ref="CD37" si="1571">SUM(CD4,CD7,CD13,CD20,CD27)</f>
        <v>37</v>
      </c>
      <c r="CE37" s="69">
        <f t="shared" ref="CE37" si="1572">CD37/$E$37</f>
        <v>0.48684210526315791</v>
      </c>
      <c r="CF37" s="35" t="s">
        <v>28</v>
      </c>
      <c r="CG37" s="18">
        <f t="shared" ref="CG37" si="1573">SUM(CG4,CG7,CG13,CG20,CG27)</f>
        <v>31</v>
      </c>
      <c r="CH37" s="69">
        <f t="shared" ref="CH37" si="1574">CG37/$E$37</f>
        <v>0.40789473684210525</v>
      </c>
      <c r="CI37" s="35" t="s">
        <v>28</v>
      </c>
      <c r="CJ37" s="18">
        <f t="shared" ref="CJ37" si="1575">SUM(CJ4,CJ7,CJ13,CJ20,CJ27)</f>
        <v>52</v>
      </c>
      <c r="CK37" s="69">
        <f t="shared" ref="CK37" si="1576">CJ37/$E$37</f>
        <v>0.68421052631578949</v>
      </c>
      <c r="CL37" s="35" t="s">
        <v>28</v>
      </c>
      <c r="CM37" s="18">
        <f t="shared" ref="CM37" si="1577">SUM(CM4,CM7,CM13,CM20,CM27)</f>
        <v>42</v>
      </c>
      <c r="CN37" s="69">
        <f t="shared" ref="CN37" si="1578">CM37/$E$37</f>
        <v>0.55263157894736847</v>
      </c>
      <c r="CO37" s="35" t="s">
        <v>28</v>
      </c>
      <c r="CP37" s="18">
        <f t="shared" ref="CP37" si="1579">SUM(CP4,CP7,CP13,CP20,CP27)</f>
        <v>52</v>
      </c>
      <c r="CQ37" s="69">
        <f t="shared" ref="CQ37" si="1580">CP37/$E$37</f>
        <v>0.68421052631578949</v>
      </c>
      <c r="CR37" s="35" t="s">
        <v>28</v>
      </c>
      <c r="CS37" s="18">
        <f t="shared" ref="CS37" si="1581">SUM(CS4,CS7,CS13,CS20,CS27)</f>
        <v>35</v>
      </c>
      <c r="CT37" s="69">
        <f t="shared" ref="CT37" si="1582">CS37/$E$37</f>
        <v>0.46052631578947367</v>
      </c>
      <c r="CU37" s="35" t="s">
        <v>28</v>
      </c>
      <c r="CV37" s="18">
        <f>SUM(CV4,CV7,CV13,CV20,CV27)</f>
        <v>43</v>
      </c>
      <c r="CW37" s="69">
        <f t="shared" ref="CW37" si="1583">CV37/$E$37</f>
        <v>0.56578947368421051</v>
      </c>
      <c r="CX37" s="35" t="s">
        <v>28</v>
      </c>
      <c r="CY37" s="18">
        <f t="shared" ref="CY37" si="1584">SUM(CY4,CY7,CY13,CY20,CY27)</f>
        <v>54</v>
      </c>
      <c r="CZ37" s="69">
        <f t="shared" ref="CZ37" si="1585">CY37/$E$37</f>
        <v>0.71052631578947367</v>
      </c>
      <c r="DA37" s="35" t="s">
        <v>28</v>
      </c>
      <c r="DB37" s="18">
        <f t="shared" ref="DB37" si="1586">SUM(DB4,DB7,DB13,DB20,DB27)</f>
        <v>48</v>
      </c>
      <c r="DC37" s="69">
        <f t="shared" ref="DC37" si="1587">DB37/$E$37</f>
        <v>0.63157894736842102</v>
      </c>
    </row>
    <row r="38" spans="1:107" s="16" customFormat="1" ht="12" thickBot="1" x14ac:dyDescent="0.3">
      <c r="A38" s="11"/>
      <c r="B38" s="22"/>
      <c r="C38" s="11"/>
      <c r="D38" s="23" t="s">
        <v>58</v>
      </c>
      <c r="E38" s="27" t="s">
        <v>28</v>
      </c>
      <c r="F38" s="38" t="s">
        <v>28</v>
      </c>
      <c r="G38" s="39" t="s">
        <v>28</v>
      </c>
      <c r="H38" s="40" t="str">
        <f>IF(H37=40%,"Низкий",IF(H37&lt;=80%,"Средний","Высокий"))</f>
        <v>Средний</v>
      </c>
      <c r="I38" s="38" t="s">
        <v>28</v>
      </c>
      <c r="J38" s="39" t="s">
        <v>28</v>
      </c>
      <c r="K38" s="40" t="str">
        <f t="shared" ref="K38" si="1588">IF(K37=40%,"Низкий",IF(K37&lt;=80%,"Средний","Высокий"))</f>
        <v>Средний</v>
      </c>
      <c r="L38" s="38" t="s">
        <v>28</v>
      </c>
      <c r="M38" s="39" t="s">
        <v>28</v>
      </c>
      <c r="N38" s="40" t="str">
        <f t="shared" ref="N38" si="1589">IF(N37=40%,"Низкий",IF(N37&lt;=80%,"Средний","Высокий"))</f>
        <v>Средний</v>
      </c>
      <c r="O38" s="38" t="s">
        <v>28</v>
      </c>
      <c r="P38" s="39" t="s">
        <v>28</v>
      </c>
      <c r="Q38" s="40" t="str">
        <f t="shared" ref="Q38" si="1590">IF(Q37=40%,"Низкий",IF(Q37&lt;=80%,"Средний","Высокий"))</f>
        <v>Средний</v>
      </c>
      <c r="R38" s="38" t="s">
        <v>28</v>
      </c>
      <c r="S38" s="39" t="s">
        <v>28</v>
      </c>
      <c r="T38" s="40" t="str">
        <f t="shared" ref="T38" si="1591">IF(T37=40%,"Низкий",IF(T37&lt;=80%,"Средний","Высокий"))</f>
        <v>Средний</v>
      </c>
      <c r="U38" s="38" t="s">
        <v>28</v>
      </c>
      <c r="V38" s="39" t="s">
        <v>28</v>
      </c>
      <c r="W38" s="40" t="str">
        <f t="shared" ref="W38" si="1592">IF(W37=40%,"Низкий",IF(W37&lt;=80%,"Средний","Высокий"))</f>
        <v>Средний</v>
      </c>
      <c r="X38" s="38" t="s">
        <v>28</v>
      </c>
      <c r="Y38" s="39" t="s">
        <v>28</v>
      </c>
      <c r="Z38" s="40" t="str">
        <f t="shared" ref="Z38" si="1593">IF(Z37=40%,"Низкий",IF(Z37&lt;=80%,"Средний","Высокий"))</f>
        <v>Средний</v>
      </c>
      <c r="AA38" s="38" t="s">
        <v>28</v>
      </c>
      <c r="AB38" s="39" t="s">
        <v>28</v>
      </c>
      <c r="AC38" s="40" t="str">
        <f t="shared" ref="AC38" si="1594">IF(AC37=40%,"Низкий",IF(AC37&lt;=80%,"Средний","Высокий"))</f>
        <v>Средний</v>
      </c>
      <c r="AD38" s="38" t="s">
        <v>28</v>
      </c>
      <c r="AE38" s="39" t="s">
        <v>28</v>
      </c>
      <c r="AF38" s="40" t="str">
        <f t="shared" ref="AF38" si="1595">IF(AF37=40%,"Низкий",IF(AF37&lt;=80%,"Средний","Высокий"))</f>
        <v>Средний</v>
      </c>
      <c r="AG38" s="38" t="s">
        <v>28</v>
      </c>
      <c r="AH38" s="39" t="s">
        <v>28</v>
      </c>
      <c r="AI38" s="40" t="str">
        <f t="shared" ref="AI38" si="1596">IF(AI37=40%,"Низкий",IF(AI37&lt;=80%,"Средний","Высокий"))</f>
        <v>Средний</v>
      </c>
      <c r="AJ38" s="38" t="s">
        <v>28</v>
      </c>
      <c r="AK38" s="39" t="s">
        <v>28</v>
      </c>
      <c r="AL38" s="40" t="str">
        <f t="shared" ref="AL38" si="1597">IF(AL37=40%,"Низкий",IF(AL37&lt;=80%,"Средний","Высокий"))</f>
        <v>Средний</v>
      </c>
      <c r="AM38" s="38" t="s">
        <v>28</v>
      </c>
      <c r="AN38" s="39" t="s">
        <v>28</v>
      </c>
      <c r="AO38" s="40" t="str">
        <f t="shared" ref="AO38" si="1598">IF(AO37=40%,"Низкий",IF(AO37&lt;=80%,"Средний","Высокий"))</f>
        <v>Средний</v>
      </c>
      <c r="AP38" s="38" t="s">
        <v>28</v>
      </c>
      <c r="AQ38" s="39" t="s">
        <v>28</v>
      </c>
      <c r="AR38" s="40" t="str">
        <f t="shared" ref="AR38" si="1599">IF(AR37=40%,"Низкий",IF(AR37&lt;=80%,"Средний","Высокий"))</f>
        <v>Средний</v>
      </c>
      <c r="AS38" s="38" t="s">
        <v>28</v>
      </c>
      <c r="AT38" s="39" t="s">
        <v>28</v>
      </c>
      <c r="AU38" s="40" t="str">
        <f t="shared" ref="AU38" si="1600">IF(AU37=40%,"Низкий",IF(AU37&lt;=80%,"Средний","Высокий"))</f>
        <v>Средний</v>
      </c>
      <c r="AV38" s="38" t="s">
        <v>28</v>
      </c>
      <c r="AW38" s="39" t="s">
        <v>28</v>
      </c>
      <c r="AX38" s="40" t="str">
        <f t="shared" ref="AX38" si="1601">IF(AX37=40%,"Низкий",IF(AX37&lt;=80%,"Средний","Высокий"))</f>
        <v>Средний</v>
      </c>
      <c r="AY38" s="38" t="s">
        <v>28</v>
      </c>
      <c r="AZ38" s="39" t="s">
        <v>28</v>
      </c>
      <c r="BA38" s="40" t="str">
        <f t="shared" ref="BA38" si="1602">IF(BA37=40%,"Низкий",IF(BA37&lt;=80%,"Средний","Высокий"))</f>
        <v>Средний</v>
      </c>
      <c r="BB38" s="38" t="s">
        <v>28</v>
      </c>
      <c r="BC38" s="39" t="s">
        <v>28</v>
      </c>
      <c r="BD38" s="40" t="str">
        <f t="shared" ref="BD38" si="1603">IF(BD37=40%,"Низкий",IF(BD37&lt;=80%,"Средний","Высокий"))</f>
        <v>Средний</v>
      </c>
      <c r="BE38" s="38" t="s">
        <v>28</v>
      </c>
      <c r="BF38" s="39" t="s">
        <v>28</v>
      </c>
      <c r="BG38" s="40" t="str">
        <f t="shared" ref="BG38" si="1604">IF(BG37=40%,"Низкий",IF(BG37&lt;=80%,"Средний","Высокий"))</f>
        <v>Средний</v>
      </c>
      <c r="BH38" s="38" t="s">
        <v>28</v>
      </c>
      <c r="BI38" s="39" t="s">
        <v>28</v>
      </c>
      <c r="BJ38" s="40" t="str">
        <f t="shared" ref="BJ38" si="1605">IF(BJ37=40%,"Низкий",IF(BJ37&lt;=80%,"Средний","Высокий"))</f>
        <v>Средний</v>
      </c>
      <c r="BK38" s="38" t="s">
        <v>28</v>
      </c>
      <c r="BL38" s="39" t="s">
        <v>28</v>
      </c>
      <c r="BM38" s="40" t="str">
        <f t="shared" ref="BM38" si="1606">IF(BM37=40%,"Низкий",IF(BM37&lt;=80%,"Средний","Высокий"))</f>
        <v>Средний</v>
      </c>
      <c r="BN38" s="38" t="s">
        <v>28</v>
      </c>
      <c r="BO38" s="39" t="s">
        <v>28</v>
      </c>
      <c r="BP38" s="40" t="str">
        <f t="shared" ref="BP38" si="1607">IF(BP37=40%,"Низкий",IF(BP37&lt;=80%,"Средний","Высокий"))</f>
        <v>Средний</v>
      </c>
      <c r="BQ38" s="38" t="s">
        <v>28</v>
      </c>
      <c r="BR38" s="39" t="s">
        <v>28</v>
      </c>
      <c r="BS38" s="40" t="str">
        <f t="shared" ref="BS38" si="1608">IF(BS37=40%,"Низкий",IF(BS37&lt;=80%,"Средний","Высокий"))</f>
        <v>Средний</v>
      </c>
      <c r="BT38" s="38" t="s">
        <v>28</v>
      </c>
      <c r="BU38" s="39" t="s">
        <v>28</v>
      </c>
      <c r="BV38" s="40" t="str">
        <f t="shared" ref="BV38" si="1609">IF(BV37=40%,"Низкий",IF(BV37&lt;=80%,"Средний","Высокий"))</f>
        <v>Средний</v>
      </c>
      <c r="BW38" s="38" t="s">
        <v>28</v>
      </c>
      <c r="BX38" s="39" t="s">
        <v>28</v>
      </c>
      <c r="BY38" s="40" t="str">
        <f t="shared" ref="BY38" si="1610">IF(BY37=40%,"Низкий",IF(BY37&lt;=80%,"Средний","Высокий"))</f>
        <v>Средний</v>
      </c>
      <c r="BZ38" s="38" t="s">
        <v>28</v>
      </c>
      <c r="CA38" s="39" t="s">
        <v>28</v>
      </c>
      <c r="CB38" s="40" t="str">
        <f t="shared" ref="CB38" si="1611">IF(CB37=40%,"Низкий",IF(CB37&lt;=80%,"Средний","Высокий"))</f>
        <v>Средний</v>
      </c>
      <c r="CC38" s="38" t="s">
        <v>28</v>
      </c>
      <c r="CD38" s="39" t="s">
        <v>28</v>
      </c>
      <c r="CE38" s="40" t="str">
        <f t="shared" ref="CE38" si="1612">IF(CE37=40%,"Низкий",IF(CE37&lt;=80%,"Средний","Высокий"))</f>
        <v>Средний</v>
      </c>
      <c r="CF38" s="38" t="s">
        <v>28</v>
      </c>
      <c r="CG38" s="39" t="s">
        <v>28</v>
      </c>
      <c r="CH38" s="40" t="str">
        <f t="shared" ref="CH38" si="1613">IF(CH37=40%,"Низкий",IF(CH37&lt;=80%,"Средний","Высокий"))</f>
        <v>Средний</v>
      </c>
      <c r="CI38" s="38" t="s">
        <v>28</v>
      </c>
      <c r="CJ38" s="39" t="s">
        <v>28</v>
      </c>
      <c r="CK38" s="40" t="str">
        <f t="shared" ref="CK38" si="1614">IF(CK37=40%,"Низкий",IF(CK37&lt;=80%,"Средний","Высокий"))</f>
        <v>Средний</v>
      </c>
      <c r="CL38" s="38" t="s">
        <v>28</v>
      </c>
      <c r="CM38" s="39" t="s">
        <v>28</v>
      </c>
      <c r="CN38" s="40" t="str">
        <f t="shared" ref="CN38" si="1615">IF(CN37=40%,"Низкий",IF(CN37&lt;=80%,"Средний","Высокий"))</f>
        <v>Средний</v>
      </c>
      <c r="CO38" s="38" t="s">
        <v>28</v>
      </c>
      <c r="CP38" s="39" t="s">
        <v>28</v>
      </c>
      <c r="CQ38" s="40" t="str">
        <f t="shared" ref="CQ38" si="1616">IF(CQ37=40%,"Низкий",IF(CQ37&lt;=80%,"Средний","Высокий"))</f>
        <v>Средний</v>
      </c>
      <c r="CR38" s="38" t="s">
        <v>28</v>
      </c>
      <c r="CS38" s="39" t="s">
        <v>28</v>
      </c>
      <c r="CT38" s="40" t="str">
        <f t="shared" ref="CT38" si="1617">IF(CT37=40%,"Низкий",IF(CT37&lt;=80%,"Средний","Высокий"))</f>
        <v>Средний</v>
      </c>
      <c r="CU38" s="38" t="s">
        <v>28</v>
      </c>
      <c r="CV38" s="39" t="s">
        <v>28</v>
      </c>
      <c r="CW38" s="40" t="str">
        <f t="shared" ref="CW38" si="1618">IF(CW37=40%,"Низкий",IF(CW37&lt;=80%,"Средний","Высокий"))</f>
        <v>Средний</v>
      </c>
      <c r="CX38" s="38" t="s">
        <v>28</v>
      </c>
      <c r="CY38" s="39" t="s">
        <v>28</v>
      </c>
      <c r="CZ38" s="40" t="str">
        <f t="shared" ref="CZ38" si="1619">IF(CZ37=40%,"Низкий",IF(CZ37&lt;=80%,"Средний","Высокий"))</f>
        <v>Средний</v>
      </c>
      <c r="DA38" s="38" t="s">
        <v>28</v>
      </c>
      <c r="DB38" s="39" t="s">
        <v>28</v>
      </c>
      <c r="DC38" s="40" t="str">
        <f t="shared" ref="DC38" si="1620">IF(DC37=40%,"Низкий",IF(DC37&lt;=80%,"Средний","Высокий"))</f>
        <v>Средний</v>
      </c>
    </row>
  </sheetData>
  <sheetProtection selectLockedCells="1" selectUnlockedCells="1"/>
  <mergeCells count="327">
    <mergeCell ref="E2:E3"/>
    <mergeCell ref="A2:A3"/>
    <mergeCell ref="B2:B3"/>
    <mergeCell ref="C2:C3"/>
    <mergeCell ref="H28:H30"/>
    <mergeCell ref="E28:E30"/>
    <mergeCell ref="C28:C30"/>
    <mergeCell ref="B28:B30"/>
    <mergeCell ref="A28:A30"/>
    <mergeCell ref="G28:G30"/>
    <mergeCell ref="E23:E26"/>
    <mergeCell ref="C23:C26"/>
    <mergeCell ref="B23:B26"/>
    <mergeCell ref="A23:A26"/>
    <mergeCell ref="H23:H26"/>
    <mergeCell ref="G23:G26"/>
    <mergeCell ref="F2:H2"/>
    <mergeCell ref="A14:A17"/>
    <mergeCell ref="C14:C17"/>
    <mergeCell ref="B14:B17"/>
    <mergeCell ref="G14:G17"/>
    <mergeCell ref="H14:H17"/>
    <mergeCell ref="Q32:Q35"/>
    <mergeCell ref="L2:N2"/>
    <mergeCell ref="M14:M17"/>
    <mergeCell ref="N14:N17"/>
    <mergeCell ref="M23:M26"/>
    <mergeCell ref="N23:N26"/>
    <mergeCell ref="J23:J26"/>
    <mergeCell ref="K23:K26"/>
    <mergeCell ref="J28:J30"/>
    <mergeCell ref="K28:K30"/>
    <mergeCell ref="J32:J35"/>
    <mergeCell ref="K32:K35"/>
    <mergeCell ref="P14:P17"/>
    <mergeCell ref="Q14:Q17"/>
    <mergeCell ref="P23:P26"/>
    <mergeCell ref="Q23:Q26"/>
    <mergeCell ref="P28:P30"/>
    <mergeCell ref="Q28:Q30"/>
    <mergeCell ref="P32:P35"/>
    <mergeCell ref="A32:A35"/>
    <mergeCell ref="B32:B35"/>
    <mergeCell ref="C32:C35"/>
    <mergeCell ref="H32:H35"/>
    <mergeCell ref="G32:G35"/>
    <mergeCell ref="E32:E35"/>
    <mergeCell ref="D2:D3"/>
    <mergeCell ref="S23:S26"/>
    <mergeCell ref="T23:T26"/>
    <mergeCell ref="S28:S30"/>
    <mergeCell ref="T28:T30"/>
    <mergeCell ref="S32:S35"/>
    <mergeCell ref="T32:T35"/>
    <mergeCell ref="I2:K2"/>
    <mergeCell ref="J14:J17"/>
    <mergeCell ref="K14:K17"/>
    <mergeCell ref="R2:T2"/>
    <mergeCell ref="S14:S17"/>
    <mergeCell ref="T14:T17"/>
    <mergeCell ref="M28:M30"/>
    <mergeCell ref="N28:N30"/>
    <mergeCell ref="M32:M35"/>
    <mergeCell ref="N32:N35"/>
    <mergeCell ref="O2:Q2"/>
    <mergeCell ref="V28:V30"/>
    <mergeCell ref="W28:W30"/>
    <mergeCell ref="V32:V35"/>
    <mergeCell ref="W32:W35"/>
    <mergeCell ref="X2:Z2"/>
    <mergeCell ref="Y14:Y17"/>
    <mergeCell ref="Z14:Z17"/>
    <mergeCell ref="Y23:Y26"/>
    <mergeCell ref="Z23:Z26"/>
    <mergeCell ref="Y28:Y30"/>
    <mergeCell ref="Z28:Z30"/>
    <mergeCell ref="Y32:Y35"/>
    <mergeCell ref="Z32:Z35"/>
    <mergeCell ref="U2:W2"/>
    <mergeCell ref="V14:V17"/>
    <mergeCell ref="W14:W17"/>
    <mergeCell ref="V23:V26"/>
    <mergeCell ref="W23:W26"/>
    <mergeCell ref="AB28:AB30"/>
    <mergeCell ref="AC28:AC30"/>
    <mergeCell ref="AB32:AB35"/>
    <mergeCell ref="AC32:AC35"/>
    <mergeCell ref="AD2:AF2"/>
    <mergeCell ref="AE14:AE17"/>
    <mergeCell ref="AF14:AF17"/>
    <mergeCell ref="AE23:AE26"/>
    <mergeCell ref="AF23:AF26"/>
    <mergeCell ref="AE28:AE30"/>
    <mergeCell ref="AF28:AF30"/>
    <mergeCell ref="AE32:AE35"/>
    <mergeCell ref="AF32:AF35"/>
    <mergeCell ref="AA2:AC2"/>
    <mergeCell ref="AB14:AB17"/>
    <mergeCell ref="AC14:AC17"/>
    <mergeCell ref="AB23:AB26"/>
    <mergeCell ref="AC23:AC26"/>
    <mergeCell ref="AH28:AH30"/>
    <mergeCell ref="AI28:AI30"/>
    <mergeCell ref="AH32:AH35"/>
    <mergeCell ref="AI32:AI35"/>
    <mergeCell ref="AJ2:AL2"/>
    <mergeCell ref="AK14:AK17"/>
    <mergeCell ref="AL14:AL17"/>
    <mergeCell ref="AK23:AK26"/>
    <mergeCell ref="AL23:AL26"/>
    <mergeCell ref="AK28:AK30"/>
    <mergeCell ref="AL28:AL30"/>
    <mergeCell ref="AK32:AK35"/>
    <mergeCell ref="AL32:AL35"/>
    <mergeCell ref="AG2:AI2"/>
    <mergeCell ref="AH14:AH17"/>
    <mergeCell ref="AI14:AI17"/>
    <mergeCell ref="AH23:AH26"/>
    <mergeCell ref="AI23:AI26"/>
    <mergeCell ref="AN28:AN30"/>
    <mergeCell ref="AO28:AO30"/>
    <mergeCell ref="AN32:AN35"/>
    <mergeCell ref="AO32:AO35"/>
    <mergeCell ref="AP2:AR2"/>
    <mergeCell ref="AQ14:AQ17"/>
    <mergeCell ref="AR14:AR17"/>
    <mergeCell ref="AQ23:AQ26"/>
    <mergeCell ref="AR23:AR26"/>
    <mergeCell ref="AQ28:AQ30"/>
    <mergeCell ref="AR28:AR30"/>
    <mergeCell ref="AQ32:AQ35"/>
    <mergeCell ref="AR32:AR35"/>
    <mergeCell ref="AM2:AO2"/>
    <mergeCell ref="AN14:AN17"/>
    <mergeCell ref="AO14:AO17"/>
    <mergeCell ref="AN23:AN26"/>
    <mergeCell ref="AO23:AO26"/>
    <mergeCell ref="AT28:AT30"/>
    <mergeCell ref="AU28:AU30"/>
    <mergeCell ref="AT32:AT35"/>
    <mergeCell ref="AU32:AU35"/>
    <mergeCell ref="AV2:AX2"/>
    <mergeCell ref="AW14:AW17"/>
    <mergeCell ref="AX14:AX17"/>
    <mergeCell ref="AW23:AW26"/>
    <mergeCell ref="AX23:AX26"/>
    <mergeCell ref="AW28:AW30"/>
    <mergeCell ref="AX28:AX30"/>
    <mergeCell ref="AW32:AW35"/>
    <mergeCell ref="AX32:AX35"/>
    <mergeCell ref="AS2:AU2"/>
    <mergeCell ref="AT14:AT17"/>
    <mergeCell ref="AU14:AU17"/>
    <mergeCell ref="AT23:AT26"/>
    <mergeCell ref="AU23:AU26"/>
    <mergeCell ref="AZ28:AZ30"/>
    <mergeCell ref="BA28:BA30"/>
    <mergeCell ref="AZ32:AZ35"/>
    <mergeCell ref="BA32:BA35"/>
    <mergeCell ref="BB2:BD2"/>
    <mergeCell ref="BC14:BC17"/>
    <mergeCell ref="BD14:BD17"/>
    <mergeCell ref="BC23:BC26"/>
    <mergeCell ref="BD23:BD26"/>
    <mergeCell ref="BC28:BC30"/>
    <mergeCell ref="BD28:BD30"/>
    <mergeCell ref="BC32:BC35"/>
    <mergeCell ref="BD32:BD35"/>
    <mergeCell ref="AY2:BA2"/>
    <mergeCell ref="AZ14:AZ17"/>
    <mergeCell ref="BA14:BA17"/>
    <mergeCell ref="AZ23:AZ26"/>
    <mergeCell ref="BA23:BA26"/>
    <mergeCell ref="BF28:BF30"/>
    <mergeCell ref="BG28:BG30"/>
    <mergeCell ref="BF32:BF35"/>
    <mergeCell ref="BG32:BG35"/>
    <mergeCell ref="BH2:BJ2"/>
    <mergeCell ref="BI14:BI17"/>
    <mergeCell ref="BJ14:BJ17"/>
    <mergeCell ref="BI23:BI26"/>
    <mergeCell ref="BJ23:BJ26"/>
    <mergeCell ref="BI28:BI30"/>
    <mergeCell ref="BJ28:BJ30"/>
    <mergeCell ref="BI32:BI35"/>
    <mergeCell ref="BJ32:BJ35"/>
    <mergeCell ref="BE2:BG2"/>
    <mergeCell ref="BF14:BF17"/>
    <mergeCell ref="BG14:BG17"/>
    <mergeCell ref="BF23:BF26"/>
    <mergeCell ref="BG23:BG26"/>
    <mergeCell ref="BL28:BL30"/>
    <mergeCell ref="BM28:BM30"/>
    <mergeCell ref="BL32:BL35"/>
    <mergeCell ref="BM32:BM35"/>
    <mergeCell ref="BN2:BP2"/>
    <mergeCell ref="BO14:BO17"/>
    <mergeCell ref="BP14:BP17"/>
    <mergeCell ref="BO23:BO26"/>
    <mergeCell ref="BP23:BP26"/>
    <mergeCell ref="BO28:BO30"/>
    <mergeCell ref="BP28:BP30"/>
    <mergeCell ref="BO32:BO35"/>
    <mergeCell ref="BP32:BP35"/>
    <mergeCell ref="BK2:BM2"/>
    <mergeCell ref="BL14:BL17"/>
    <mergeCell ref="BM14:BM17"/>
    <mergeCell ref="BL23:BL26"/>
    <mergeCell ref="BM23:BM26"/>
    <mergeCell ref="BR28:BR30"/>
    <mergeCell ref="BS28:BS30"/>
    <mergeCell ref="BR32:BR35"/>
    <mergeCell ref="BS32:BS35"/>
    <mergeCell ref="BT2:BV2"/>
    <mergeCell ref="BU14:BU17"/>
    <mergeCell ref="BV14:BV17"/>
    <mergeCell ref="BU23:BU26"/>
    <mergeCell ref="BV23:BV26"/>
    <mergeCell ref="BU28:BU30"/>
    <mergeCell ref="BV28:BV30"/>
    <mergeCell ref="BU32:BU35"/>
    <mergeCell ref="BV32:BV35"/>
    <mergeCell ref="BQ2:BS2"/>
    <mergeCell ref="BR14:BR17"/>
    <mergeCell ref="BS14:BS17"/>
    <mergeCell ref="BR23:BR26"/>
    <mergeCell ref="BS23:BS26"/>
    <mergeCell ref="BX28:BX30"/>
    <mergeCell ref="BY28:BY30"/>
    <mergeCell ref="BX32:BX35"/>
    <mergeCell ref="BY32:BY35"/>
    <mergeCell ref="BZ2:CB2"/>
    <mergeCell ref="CA14:CA17"/>
    <mergeCell ref="CB14:CB17"/>
    <mergeCell ref="CA23:CA26"/>
    <mergeCell ref="CB23:CB26"/>
    <mergeCell ref="CA28:CA30"/>
    <mergeCell ref="CB28:CB30"/>
    <mergeCell ref="CA32:CA35"/>
    <mergeCell ref="CB32:CB35"/>
    <mergeCell ref="BW2:BY2"/>
    <mergeCell ref="BX14:BX17"/>
    <mergeCell ref="BY14:BY17"/>
    <mergeCell ref="BX23:BX26"/>
    <mergeCell ref="BY23:BY26"/>
    <mergeCell ref="CD28:CD30"/>
    <mergeCell ref="CE28:CE30"/>
    <mergeCell ref="CD32:CD35"/>
    <mergeCell ref="CE32:CE35"/>
    <mergeCell ref="CF2:CH2"/>
    <mergeCell ref="CG14:CG17"/>
    <mergeCell ref="CH14:CH17"/>
    <mergeCell ref="CG23:CG26"/>
    <mergeCell ref="CH23:CH26"/>
    <mergeCell ref="CG28:CG30"/>
    <mergeCell ref="CH28:CH30"/>
    <mergeCell ref="CG32:CG35"/>
    <mergeCell ref="CH32:CH35"/>
    <mergeCell ref="CC2:CE2"/>
    <mergeCell ref="CD14:CD17"/>
    <mergeCell ref="CE14:CE17"/>
    <mergeCell ref="CD23:CD26"/>
    <mergeCell ref="CE23:CE26"/>
    <mergeCell ref="CJ28:CJ30"/>
    <mergeCell ref="CK28:CK30"/>
    <mergeCell ref="CJ32:CJ35"/>
    <mergeCell ref="CK32:CK35"/>
    <mergeCell ref="CL2:CN2"/>
    <mergeCell ref="CM14:CM17"/>
    <mergeCell ref="CN14:CN17"/>
    <mergeCell ref="CM23:CM26"/>
    <mergeCell ref="CN23:CN26"/>
    <mergeCell ref="CM28:CM30"/>
    <mergeCell ref="CN28:CN30"/>
    <mergeCell ref="CM32:CM35"/>
    <mergeCell ref="CN32:CN35"/>
    <mergeCell ref="CI2:CK2"/>
    <mergeCell ref="CJ14:CJ17"/>
    <mergeCell ref="CK14:CK17"/>
    <mergeCell ref="CJ23:CJ26"/>
    <mergeCell ref="CK23:CK26"/>
    <mergeCell ref="CV14:CV17"/>
    <mergeCell ref="CW14:CW17"/>
    <mergeCell ref="CV23:CV26"/>
    <mergeCell ref="CW23:CW26"/>
    <mergeCell ref="CP28:CP30"/>
    <mergeCell ref="CQ28:CQ30"/>
    <mergeCell ref="CP32:CP35"/>
    <mergeCell ref="CQ32:CQ35"/>
    <mergeCell ref="CR2:CT2"/>
    <mergeCell ref="CS14:CS17"/>
    <mergeCell ref="CT14:CT17"/>
    <mergeCell ref="CS23:CS26"/>
    <mergeCell ref="CT23:CT26"/>
    <mergeCell ref="CS28:CS30"/>
    <mergeCell ref="CT28:CT30"/>
    <mergeCell ref="CS32:CS35"/>
    <mergeCell ref="CT32:CT35"/>
    <mergeCell ref="CO2:CQ2"/>
    <mergeCell ref="CP14:CP17"/>
    <mergeCell ref="CQ14:CQ17"/>
    <mergeCell ref="CP23:CP26"/>
    <mergeCell ref="CQ23:CQ26"/>
    <mergeCell ref="DB28:DB30"/>
    <mergeCell ref="DC28:DC30"/>
    <mergeCell ref="DB32:DB35"/>
    <mergeCell ref="DC32:DC35"/>
    <mergeCell ref="A1:E1"/>
    <mergeCell ref="DA2:DC2"/>
    <mergeCell ref="DB14:DB17"/>
    <mergeCell ref="DC14:DC17"/>
    <mergeCell ref="DB23:DB26"/>
    <mergeCell ref="DC23:DC26"/>
    <mergeCell ref="CV28:CV30"/>
    <mergeCell ref="CW28:CW30"/>
    <mergeCell ref="CV32:CV35"/>
    <mergeCell ref="CW32:CW35"/>
    <mergeCell ref="CX2:CZ2"/>
    <mergeCell ref="CY14:CY17"/>
    <mergeCell ref="CZ14:CZ17"/>
    <mergeCell ref="CY23:CY26"/>
    <mergeCell ref="CZ23:CZ26"/>
    <mergeCell ref="CY28:CY30"/>
    <mergeCell ref="CZ28:CZ30"/>
    <mergeCell ref="CY32:CY35"/>
    <mergeCell ref="CZ32:CZ35"/>
    <mergeCell ref="CU2:CW2"/>
  </mergeCells>
  <conditionalFormatting sqref="F6">
    <cfRule type="cellIs" dxfId="99" priority="993" operator="greaterThan">
      <formula>1</formula>
    </cfRule>
  </conditionalFormatting>
  <conditionalFormatting sqref="F8">
    <cfRule type="cellIs" dxfId="98" priority="992" operator="greaterThan">
      <formula>1</formula>
    </cfRule>
  </conditionalFormatting>
  <conditionalFormatting sqref="F9">
    <cfRule type="cellIs" dxfId="97" priority="991" operator="greaterThan">
      <formula>1</formula>
    </cfRule>
  </conditionalFormatting>
  <conditionalFormatting sqref="F10">
    <cfRule type="cellIs" dxfId="96" priority="990" operator="greaterThan">
      <formula>1</formula>
    </cfRule>
  </conditionalFormatting>
  <conditionalFormatting sqref="F12">
    <cfRule type="cellIs" dxfId="95" priority="989" operator="greaterThan">
      <formula>1</formula>
    </cfRule>
  </conditionalFormatting>
  <conditionalFormatting sqref="F19">
    <cfRule type="cellIs" dxfId="94" priority="986" operator="greaterThan">
      <formula>1</formula>
    </cfRule>
  </conditionalFormatting>
  <conditionalFormatting sqref="F15:F17">
    <cfRule type="cellIs" dxfId="93" priority="987" operator="greaterThan">
      <formula>1</formula>
    </cfRule>
  </conditionalFormatting>
  <conditionalFormatting sqref="F21:F22">
    <cfRule type="cellIs" dxfId="92" priority="985" operator="greaterThan">
      <formula>1</formula>
    </cfRule>
  </conditionalFormatting>
  <conditionalFormatting sqref="H38">
    <cfRule type="cellIs" dxfId="91" priority="978" operator="equal">
      <formula>"Низкий"</formula>
    </cfRule>
    <cfRule type="cellIs" dxfId="90" priority="979" operator="equal">
      <formula>"Средний"</formula>
    </cfRule>
    <cfRule type="cellIs" dxfId="89" priority="980" operator="equal">
      <formula>"Высокий"</formula>
    </cfRule>
  </conditionalFormatting>
  <conditionalFormatting sqref="F18">
    <cfRule type="cellIs" dxfId="88" priority="976" operator="greaterThan">
      <formula>1</formula>
    </cfRule>
  </conditionalFormatting>
  <conditionalFormatting sqref="F18">
    <cfRule type="containsBlanks" dxfId="87" priority="975">
      <formula>LEN(TRIM(F18))=0</formula>
    </cfRule>
  </conditionalFormatting>
  <conditionalFormatting sqref="F22">
    <cfRule type="cellIs" dxfId="86" priority="974" operator="greaterThan">
      <formula>1</formula>
    </cfRule>
  </conditionalFormatting>
  <conditionalFormatting sqref="F24:F25">
    <cfRule type="containsBlanks" dxfId="85" priority="973">
      <formula>LEN(TRIM(F24))=0</formula>
    </cfRule>
  </conditionalFormatting>
  <conditionalFormatting sqref="I6 L6 O6 R6 U6 X6 AA6 AD6 AG6 AJ6 AM6 AP6 AS6 AV6 AY6 BB6 BE6 BH6 BK6 BN6 BQ6 BT6 BW6 BZ6 CC6 CF6 CI6 CL6 CO6 CR6 CU6 CX6 DA6">
    <cfRule type="cellIs" dxfId="84" priority="137" operator="greaterThan">
      <formula>1</formula>
    </cfRule>
  </conditionalFormatting>
  <conditionalFormatting sqref="I8 L8 O8 R8 U8 X8 AA8 AD8 AG8 AJ8 AM8 AP8 AS8 AV8 AY8 BB8 BE8 BH8 BK8 BN8 BQ8 BT8 BW8 BZ8 CC8 CF8 CI8 CL8 CO8 CR8 CU8 CX8 DA8">
    <cfRule type="cellIs" dxfId="83" priority="136" operator="greaterThan">
      <formula>1</formula>
    </cfRule>
  </conditionalFormatting>
  <conditionalFormatting sqref="I9 L9 O9 R9 U9 X9 AA9 AD9 AG9 AJ9 AM9 AP9 AS9 AV9 AY9 BB9 BE9 BH9 BK9 BN9 BQ9 BT9 BW9 BZ9 CC9 CF9 CI9 CL9 CO9 CR9 CU9 CX9 DA9">
    <cfRule type="cellIs" dxfId="82" priority="135" operator="greaterThan">
      <formula>1</formula>
    </cfRule>
  </conditionalFormatting>
  <conditionalFormatting sqref="I10 L10 O10 R10 U10 X10 AA10 AD10 AG10 AJ10 AM10 AP10 AS10 AV10 AY10 BB10 BE10 BH10 BK10 BN10 BQ10 BT10 BW10 BZ10 CC10 CF10 CI10 CL10 CO10 CR10 CU10 CX10 DA10">
    <cfRule type="cellIs" dxfId="81" priority="134" operator="greaterThan">
      <formula>1</formula>
    </cfRule>
  </conditionalFormatting>
  <conditionalFormatting sqref="I12 L12 O12 R12 U12 X12 AA12 AD12 AG12 AJ12 AM12 AP12 AS12 AV12 AY12 BB12 BE12 BH12 BK12 BN12 BQ12 BT12 BW12 BZ12 CC12 CF12 CI12 CL12 CO12 CR12 CU12 CX12 DA12">
    <cfRule type="cellIs" dxfId="80" priority="133" operator="greaterThan">
      <formula>1</formula>
    </cfRule>
  </conditionalFormatting>
  <conditionalFormatting sqref="I19 L19 O19 R19 U19 X19 AA19 AD19 AG19 AJ19 AM19 AP19 AS19 AV19 AY19 BB19 BE19 BH19 BK19 BN19 BQ19 BT19 BW19 BZ19 CC19 CF19 CI19 CL19 CO19 CR19 CU19 CX19 DA19">
    <cfRule type="cellIs" dxfId="79" priority="131" operator="greaterThan">
      <formula>1</formula>
    </cfRule>
  </conditionalFormatting>
  <conditionalFormatting sqref="I21:I22 L21:L22 O21:O22 R21:R22 U21:U22 X21:X22 AA21:AA22 AD21:AD22 AG21:AG22 AJ21:AJ22 AM21:AM22 AP21:AP22 AS21:AS22 AV21:AV22 AY21:AY22 BB21:BB22 BE21:BE22 BH21:BH22 BK21:BK22 BN21:BN22 BQ21:BQ22 BT21:BT22 BW21:BW22 BZ21:BZ22 CC21:CC22 CF21:CF22 CI21:CI22 CL21:CL22 CO21:CO22 CR21:CR22 CU21:CU22 CX21:CX22 DA21:DA22">
    <cfRule type="cellIs" dxfId="78" priority="130" operator="greaterThan">
      <formula>1</formula>
    </cfRule>
  </conditionalFormatting>
  <conditionalFormatting sqref="K38 N38 Q38 T38 W38 Z38 AC38 AF38 AI38 AL38 AO38 AR38 AU38 AX38 BA38 BD38 BG38 BJ38 BM38 BP38 BS38 BV38 BY38 CB38 CE38 CH38 CK38 CN38 CQ38 CT38 CW38 CZ38 DC38">
    <cfRule type="cellIs" dxfId="77" priority="127" operator="equal">
      <formula>"Низкий"</formula>
    </cfRule>
    <cfRule type="cellIs" dxfId="76" priority="128" operator="equal">
      <formula>"Средний"</formula>
    </cfRule>
    <cfRule type="cellIs" dxfId="75" priority="129" operator="equal">
      <formula>"Высокий"</formula>
    </cfRule>
  </conditionalFormatting>
  <conditionalFormatting sqref="I5:I6 L5:L6 O5:O6 R5:R6 U5:U6 X5:X6 AA5:AA6 AD5:AD6 AG5:AG6 AJ5:AJ6 AM5:AM6 AP5:AP6 AS5:AS6 AV5:AV6 AY5:AY6 BB5:BB6 BE5:BE6 BH5:BH6 BK5:BK6 BN5:BN6 BQ5:BQ6 BT5:BT6 BW5:BW6 BZ5:BZ6 CC5:CC6 CF5:CF6 CI5:CI6 CL5:CL6 CO5:CO6 CR5:CR6 CU5:CU6 CX5:CX6 DA5:DA6 I8:I12 L8:L12 O8:O12 R8:R12 U8:U12 X8:X12 AA8:AA12 AD8:AD12 AG8:AG12 AJ8:AJ12 AM8:AM12 AP8:AP12 AS8:AS12 AV8:AV12 AY8:AY12 BB8:BB12 BE8:BE12 BH8:BH12 BK8:BK12 BN8:BN12 BQ8:BQ12 BT8:BT12 BW8:BW12 BZ8:BZ12 CC8:CC12 CF8:CF12 CI8:CI12 CL8:CL12 CO8:CO12 CR8:CR12 CU8:CU12 CX8:CX12 DA8:DA12 I36 L36 O36 R36 U36 X36 AA36 AD36 AG36 AJ36 AM36 AP36 AS36 AV36 AY36 BB36 BE36 BH36 BK36 BN36 BQ36 BT36 BW36 BZ36 CC36 CF36 CI36 CL36 CO36 CR36 CU36 CX36 DA36 I19 L19 O19 R19 U19 X19 AA19 AD19 AG19 AJ19 AM19 AP19 AS19 AV19 AY19 BB19 BE19 BH19 BK19 BN19 BQ19 BT19 BW19 BZ19 CC19 CF19 CI19 CL19 CO19 CR19 CU19 CX19 DA19 I21:I22 L21:L22 O21:O22 R21:R22 U21:U22 X21:X22 AA21:AA22 AD21:AD22 AG21:AG22 AJ21:AJ22 AM21:AM22 AP21:AP22 AS21:AS22 AV21:AV22 AY21:AY22 BB21:BB22 BE21:BE22 BH21:BH22 BK21:BK22 BN21:BN22 BQ21:BQ22 BT21:BT22 BW21:BW22 BZ21:BZ22 CC21:CC22 CF21:CF22 CI21:CI22 CL21:CL22 CO21:CO22 CR21:CR22 CU21:CU22 CX21:CX22 DA21:DA22 I31 L31 O31 R31 U31 X31 AA31 AD31 AG31 AJ31 AM31 AP31 AS31 AV31 AY31 BB31 BE31 BH31 BK31 BN31 BQ31 BT31 BW31 BZ31 CC31 CF31 CI31 CL31 CO31 CR31 CU31 CX31 DA31">
    <cfRule type="containsBlanks" dxfId="74" priority="126">
      <formula>LEN(TRIM(I5))=0</formula>
    </cfRule>
  </conditionalFormatting>
  <conditionalFormatting sqref="I18 L18 O18 R18 U18 X18 AA18 AD18 AG18 AJ18 AM18 AP18 AS18 AV18 AY18 BB18 BE18 BH18 BK18 BN18 BQ18 BT18 BW18 BZ18 CC18 CF18 CI18 CL18 CO18 CR18 CU18 CX18 DA18">
    <cfRule type="cellIs" dxfId="73" priority="125" operator="greaterThan">
      <formula>1</formula>
    </cfRule>
  </conditionalFormatting>
  <conditionalFormatting sqref="I18 L18 O18 R18 U18 X18 AA18 AD18 AG18 AJ18 AM18 AP18 AS18 AV18 AY18 BB18 BE18 BH18 BK18 BN18 BQ18 BT18 BW18 BZ18 CC18 CF18 CI18 CL18 CO18 CR18 CU18 CX18 DA18">
    <cfRule type="containsBlanks" dxfId="72" priority="124">
      <formula>LEN(TRIM(I18))=0</formula>
    </cfRule>
  </conditionalFormatting>
  <conditionalFormatting sqref="I22 L22 O22 R22 U22 X22 AA22 AD22 AG22 AJ22 AM22 AP22 AS22 AV22 AY22 BB22 BE22 BH22 BK22 BN22 BQ22 BT22 BW22 BZ22 CC22 CF22 CI22 CL22 CO22 CR22 CU22 CX22 DA22">
    <cfRule type="cellIs" dxfId="71" priority="123" operator="greaterThan">
      <formula>1</formula>
    </cfRule>
  </conditionalFormatting>
  <conditionalFormatting sqref="I24:I25">
    <cfRule type="containsBlanks" dxfId="70" priority="46">
      <formula>LEN(TRIM(I24))=0</formula>
    </cfRule>
  </conditionalFormatting>
  <conditionalFormatting sqref="L24:L25">
    <cfRule type="containsBlanks" dxfId="69" priority="45">
      <formula>LEN(TRIM(L24))=0</formula>
    </cfRule>
  </conditionalFormatting>
  <conditionalFormatting sqref="O24:O25">
    <cfRule type="containsBlanks" dxfId="68" priority="44">
      <formula>LEN(TRIM(O24))=0</formula>
    </cfRule>
  </conditionalFormatting>
  <conditionalFormatting sqref="R24:R25">
    <cfRule type="containsBlanks" dxfId="67" priority="43">
      <formula>LEN(TRIM(R24))=0</formula>
    </cfRule>
  </conditionalFormatting>
  <conditionalFormatting sqref="U24:U25">
    <cfRule type="containsBlanks" dxfId="66" priority="42">
      <formula>LEN(TRIM(U24))=0</formula>
    </cfRule>
  </conditionalFormatting>
  <conditionalFormatting sqref="X24:X25">
    <cfRule type="containsBlanks" dxfId="65" priority="41">
      <formula>LEN(TRIM(X24))=0</formula>
    </cfRule>
  </conditionalFormatting>
  <conditionalFormatting sqref="AA24:AA25">
    <cfRule type="containsBlanks" dxfId="64" priority="40">
      <formula>LEN(TRIM(AA24))=0</formula>
    </cfRule>
  </conditionalFormatting>
  <conditionalFormatting sqref="AD24:AD25">
    <cfRule type="containsBlanks" dxfId="63" priority="39">
      <formula>LEN(TRIM(AD24))=0</formula>
    </cfRule>
  </conditionalFormatting>
  <conditionalFormatting sqref="AG24:AG25">
    <cfRule type="containsBlanks" dxfId="62" priority="38">
      <formula>LEN(TRIM(AG24))=0</formula>
    </cfRule>
  </conditionalFormatting>
  <conditionalFormatting sqref="AJ24:AJ25">
    <cfRule type="containsBlanks" dxfId="61" priority="37">
      <formula>LEN(TRIM(AJ24))=0</formula>
    </cfRule>
  </conditionalFormatting>
  <conditionalFormatting sqref="AM24:AM25">
    <cfRule type="containsBlanks" dxfId="60" priority="36">
      <formula>LEN(TRIM(AM24))=0</formula>
    </cfRule>
  </conditionalFormatting>
  <conditionalFormatting sqref="AP24:AP25">
    <cfRule type="containsBlanks" dxfId="59" priority="35">
      <formula>LEN(TRIM(AP24))=0</formula>
    </cfRule>
  </conditionalFormatting>
  <conditionalFormatting sqref="AS24:AS25">
    <cfRule type="containsBlanks" dxfId="58" priority="34">
      <formula>LEN(TRIM(AS24))=0</formula>
    </cfRule>
  </conditionalFormatting>
  <conditionalFormatting sqref="AV24:AV25">
    <cfRule type="containsBlanks" dxfId="57" priority="33">
      <formula>LEN(TRIM(AV24))=0</formula>
    </cfRule>
  </conditionalFormatting>
  <conditionalFormatting sqref="AY24:AY25">
    <cfRule type="containsBlanks" dxfId="56" priority="32">
      <formula>LEN(TRIM(AY24))=0</formula>
    </cfRule>
  </conditionalFormatting>
  <conditionalFormatting sqref="BB24:BB25">
    <cfRule type="containsBlanks" dxfId="55" priority="31">
      <formula>LEN(TRIM(BB24))=0</formula>
    </cfRule>
  </conditionalFormatting>
  <conditionalFormatting sqref="BE24:BE25">
    <cfRule type="containsBlanks" dxfId="54" priority="30">
      <formula>LEN(TRIM(BE24))=0</formula>
    </cfRule>
  </conditionalFormatting>
  <conditionalFormatting sqref="BH24:BH25">
    <cfRule type="containsBlanks" dxfId="53" priority="29">
      <formula>LEN(TRIM(BH24))=0</formula>
    </cfRule>
  </conditionalFormatting>
  <conditionalFormatting sqref="BK24:BK25">
    <cfRule type="containsBlanks" dxfId="52" priority="28">
      <formula>LEN(TRIM(BK24))=0</formula>
    </cfRule>
  </conditionalFormatting>
  <conditionalFormatting sqref="BN24:BN25">
    <cfRule type="containsBlanks" dxfId="51" priority="27">
      <formula>LEN(TRIM(BN24))=0</formula>
    </cfRule>
  </conditionalFormatting>
  <conditionalFormatting sqref="BQ24:BQ25">
    <cfRule type="containsBlanks" dxfId="50" priority="26">
      <formula>LEN(TRIM(BQ24))=0</formula>
    </cfRule>
  </conditionalFormatting>
  <conditionalFormatting sqref="BT24:BT25">
    <cfRule type="containsBlanks" dxfId="49" priority="25">
      <formula>LEN(TRIM(BT24))=0</formula>
    </cfRule>
  </conditionalFormatting>
  <conditionalFormatting sqref="BW24:BW25">
    <cfRule type="containsBlanks" dxfId="48" priority="24">
      <formula>LEN(TRIM(BW24))=0</formula>
    </cfRule>
  </conditionalFormatting>
  <conditionalFormatting sqref="BZ24:BZ25">
    <cfRule type="containsBlanks" dxfId="47" priority="23">
      <formula>LEN(TRIM(BZ24))=0</formula>
    </cfRule>
  </conditionalFormatting>
  <conditionalFormatting sqref="CC24:CC25">
    <cfRule type="containsBlanks" dxfId="46" priority="22">
      <formula>LEN(TRIM(CC24))=0</formula>
    </cfRule>
  </conditionalFormatting>
  <conditionalFormatting sqref="CF24:CF25">
    <cfRule type="containsBlanks" dxfId="45" priority="21">
      <formula>LEN(TRIM(CF24))=0</formula>
    </cfRule>
  </conditionalFormatting>
  <conditionalFormatting sqref="CI24:CI25">
    <cfRule type="containsBlanks" dxfId="44" priority="20">
      <formula>LEN(TRIM(CI24))=0</formula>
    </cfRule>
  </conditionalFormatting>
  <conditionalFormatting sqref="CL24:CL25">
    <cfRule type="containsBlanks" dxfId="43" priority="19">
      <formula>LEN(TRIM(CL24))=0</formula>
    </cfRule>
  </conditionalFormatting>
  <conditionalFormatting sqref="CO24:CO25">
    <cfRule type="containsBlanks" dxfId="42" priority="18">
      <formula>LEN(TRIM(CO24))=0</formula>
    </cfRule>
  </conditionalFormatting>
  <conditionalFormatting sqref="CR24:CR25">
    <cfRule type="containsBlanks" dxfId="41" priority="17">
      <formula>LEN(TRIM(CR24))=0</formula>
    </cfRule>
  </conditionalFormatting>
  <conditionalFormatting sqref="CU24:CU25">
    <cfRule type="containsBlanks" dxfId="40" priority="16">
      <formula>LEN(TRIM(CU24))=0</formula>
    </cfRule>
  </conditionalFormatting>
  <conditionalFormatting sqref="CX24:CX25">
    <cfRule type="containsBlanks" dxfId="39" priority="15">
      <formula>LEN(TRIM(CX24))=0</formula>
    </cfRule>
  </conditionalFormatting>
  <conditionalFormatting sqref="DA24:DA25">
    <cfRule type="containsBlanks" dxfId="38" priority="14">
      <formula>LEN(TRIM(DA24))=0</formula>
    </cfRule>
  </conditionalFormatting>
  <conditionalFormatting sqref="I15:I17 L15:L17 O15:O17 R15:R17 U15:U17 X15:X17 AA15:AA17 AD15:AD17 AG15:AG17 AJ15:AJ17 AM15:AM17 AP15:AP17 AS15:AS17 AV15:AV17 AY15:AY17 BB15:BB17 BE15:BE17 BH15:BH17 BK15:BK17 BN15:BN17 BQ15:BQ17 BT15:BT17 BW15:BW17 BZ15:BZ17 CC15:CC17 CF15:CF17 CI15:CI17 CL15:CL17 CO15:CO17 CR15:CR17 CU15:CU17 CX15:CX17 DA15:DA17">
    <cfRule type="cellIs" dxfId="37" priority="13" operator="greaterThan">
      <formula>1</formula>
    </cfRule>
  </conditionalFormatting>
  <conditionalFormatting sqref="I15:I17 L15:L17 O15:O17 R15:R17 U15:U17 X15:X17 AA15:AA17 AD15:AD17 AG15:AG17 AJ15:AJ17 AM15:AM17 AP15:AP17 AS15:AS17 AV15:AV17 AY15:AY17 BB15:BB17 BE15:BE17 BH15:BH17 BK15:BK17 BN15:BN17 BQ15:BQ17 BT15:BT17 BW15:BW17 BZ15:BZ17 CC15:CC17 CF15:CF17 CI15:CI17 CL15:CL17 CO15:CO17 CR15:CR17 CU15:CU17 CX15:CX17 DA15:DA17">
    <cfRule type="containsBlanks" dxfId="36" priority="12">
      <formula>LEN(TRIM(I15))=0</formula>
    </cfRule>
  </conditionalFormatting>
  <conditionalFormatting sqref="I33:I34 L33:L34 O33:O34 R33:R34 U33:U34 X33:X34 AA33:AA34 AD33:AD34 AG33:AG34 AJ33:AJ34 AM33:AM34 AP33:AP34 AS33:AS34 AV33:AV34 AY33:AY34 BB33:BB34 BE33:BE34 BH33:BH34 BK33:BK34 BN33:BN34 BQ33:BQ34 BT33:BT34 BW33:BW34 BZ33:BZ34 CC33:CC34 CF33:CF34 CI33:CI34 CL33:CL34 CO33:CO34 CR33:CR34 CU33:CU34 CX33:CX34 DA33:DA34">
    <cfRule type="containsBlanks" dxfId="35" priority="7">
      <formula>LEN(TRIM(I33))=0</formula>
    </cfRule>
  </conditionalFormatting>
  <conditionalFormatting sqref="F29:F30">
    <cfRule type="containsBlanks" dxfId="34" priority="2">
      <formula>LEN(TRIM(F29))=0</formula>
    </cfRule>
  </conditionalFormatting>
  <conditionalFormatting sqref="I29:I30 L29:L30 O29:O30 R29:R30 U29:U30 X29:X30 AA29:AA30 AD29:AD30 AG29:AG30 AJ29:AJ30 AM29:AM30 AP29:AP30 AS29:AS30 AV29:AV30 AY29:AY30 BB29:BB30 BE29:BE30 BH29:BH30 BK29:BK30 BN29:BN30 BQ29:BQ30 BT29:BT30 BW29:BW30 BZ29:BZ30 CC29:CC30 CF29:CF30 CI29:CI30 CL29:CL30 CO29:CO30 CR29:CR30 CU29:CU30 CX29:CX30 DA29:DA30">
    <cfRule type="containsBlanks" dxfId="33" priority="1">
      <formula>LEN(TRIM(I29))=0</formula>
    </cfRule>
  </conditionalFormatting>
  <printOptions horizontalCentered="1"/>
  <pageMargins left="0.70866141732283472" right="0.70866141732283472" top="0.74803149606299213" bottom="0.74803149606299213" header="0.31496062992125984" footer="0.31496062992125984"/>
  <pageSetup paperSize="9" scale="71" orientation="portrait" r:id="rId1"/>
  <colBreaks count="16" manualBreakCount="16">
    <brk id="11" max="1048575" man="1"/>
    <brk id="17" max="1048575" man="1"/>
    <brk id="23" max="1048575" man="1"/>
    <brk id="29" max="1048575" man="1"/>
    <brk id="35" max="1048575" man="1"/>
    <brk id="41" max="1048575" man="1"/>
    <brk id="47" max="1048575" man="1"/>
    <brk id="53" max="1048575" man="1"/>
    <brk id="59" max="1048575" man="1"/>
    <brk id="65" max="1048575" man="1"/>
    <brk id="71" max="1048575" man="1"/>
    <brk id="77" max="1048575" man="1"/>
    <brk id="83" max="1048575" man="1"/>
    <brk id="89" max="1048575" man="1"/>
    <brk id="95" max="1048575" man="1"/>
    <brk id="10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115" zoomScaleNormal="115" workbookViewId="0">
      <selection activeCell="J38" sqref="J38"/>
    </sheetView>
  </sheetViews>
  <sheetFormatPr defaultRowHeight="11.25" x14ac:dyDescent="0.2"/>
  <cols>
    <col min="1" max="1" width="4" style="43" customWidth="1"/>
    <col min="2" max="2" width="40.5703125" style="43" customWidth="1"/>
    <col min="3" max="14" width="7.7109375" style="43" customWidth="1"/>
    <col min="15" max="15" width="12.5703125" style="43" customWidth="1"/>
    <col min="16" max="16384" width="9.140625" style="43"/>
  </cols>
  <sheetData>
    <row r="1" spans="1:15" ht="50.25" customHeight="1" x14ac:dyDescent="0.2">
      <c r="A1" s="94" t="s">
        <v>186</v>
      </c>
      <c r="B1" s="94"/>
      <c r="C1" s="94"/>
      <c r="D1" s="94"/>
      <c r="E1" s="94"/>
      <c r="F1" s="94"/>
      <c r="G1" s="94"/>
      <c r="H1" s="94"/>
      <c r="I1" s="94"/>
      <c r="J1" s="94"/>
      <c r="K1" s="94"/>
      <c r="L1" s="94"/>
      <c r="M1" s="94"/>
      <c r="N1" s="94"/>
      <c r="O1" s="94"/>
    </row>
    <row r="2" spans="1:15" x14ac:dyDescent="0.2">
      <c r="C2" s="95" t="s">
        <v>180</v>
      </c>
      <c r="D2" s="96"/>
      <c r="E2" s="95" t="s">
        <v>181</v>
      </c>
      <c r="F2" s="96"/>
      <c r="G2" s="95" t="s">
        <v>182</v>
      </c>
      <c r="H2" s="96"/>
      <c r="I2" s="95" t="s">
        <v>183</v>
      </c>
      <c r="J2" s="96"/>
      <c r="K2" s="97" t="s">
        <v>184</v>
      </c>
      <c r="L2" s="97"/>
      <c r="M2" s="95" t="s">
        <v>185</v>
      </c>
      <c r="N2" s="99"/>
      <c r="O2" s="96"/>
    </row>
    <row r="3" spans="1:15" s="45" customFormat="1" x14ac:dyDescent="0.2">
      <c r="A3" s="44" t="s">
        <v>14</v>
      </c>
      <c r="B3" s="44" t="s">
        <v>81</v>
      </c>
      <c r="C3" s="44" t="s">
        <v>82</v>
      </c>
      <c r="D3" s="44" t="s">
        <v>19</v>
      </c>
      <c r="E3" s="44" t="s">
        <v>82</v>
      </c>
      <c r="F3" s="44" t="s">
        <v>19</v>
      </c>
      <c r="G3" s="44" t="s">
        <v>82</v>
      </c>
      <c r="H3" s="44" t="s">
        <v>19</v>
      </c>
      <c r="I3" s="44" t="s">
        <v>82</v>
      </c>
      <c r="J3" s="44" t="s">
        <v>19</v>
      </c>
      <c r="K3" s="44" t="s">
        <v>82</v>
      </c>
      <c r="L3" s="44" t="s">
        <v>19</v>
      </c>
      <c r="M3" s="44" t="s">
        <v>82</v>
      </c>
      <c r="N3" s="44" t="s">
        <v>19</v>
      </c>
      <c r="O3" s="44" t="s">
        <v>90</v>
      </c>
    </row>
    <row r="4" spans="1:15" x14ac:dyDescent="0.2">
      <c r="A4" s="46">
        <v>1</v>
      </c>
      <c r="B4" s="47" t="s">
        <v>178</v>
      </c>
      <c r="C4" s="48">
        <f>'Оценивание ЦТО-2022 (школы)'!G4</f>
        <v>3</v>
      </c>
      <c r="D4" s="50">
        <f>'Оценивание ЦТО-2022 (школы)'!H4</f>
        <v>0.3</v>
      </c>
      <c r="E4" s="48">
        <f>'Оценивание ЦТО-2022 (школы)'!G7</f>
        <v>8</v>
      </c>
      <c r="F4" s="50">
        <f>'Оценивание ЦТО-2022 (школы)'!H7</f>
        <v>0.32</v>
      </c>
      <c r="G4" s="48">
        <f>'Оценивание ЦТО-2022 (школы)'!G13</f>
        <v>10</v>
      </c>
      <c r="H4" s="50">
        <f>'Оценивание ЦТО-2022 (школы)'!H13</f>
        <v>0.83333333333333337</v>
      </c>
      <c r="I4" s="48">
        <f>'Оценивание ЦТО-2022 (школы)'!G20</f>
        <v>7</v>
      </c>
      <c r="J4" s="50">
        <f>'Оценивание ЦТО-2022 (школы)'!H20</f>
        <v>0.77777777777777779</v>
      </c>
      <c r="K4" s="48">
        <f>'Оценивание ЦТО-2022 (школы)'!G27</f>
        <v>14</v>
      </c>
      <c r="L4" s="50">
        <f>'Оценивание ЦТО-2022 (школы)'!H27</f>
        <v>0.7</v>
      </c>
      <c r="M4" s="48">
        <f>'Оценивание ЦТО-2022 (школы)'!G37</f>
        <v>42</v>
      </c>
      <c r="N4" s="50">
        <f>'Оценивание ЦТО-2022 (школы)'!H37</f>
        <v>0.55263157894736847</v>
      </c>
      <c r="O4" s="14" t="str">
        <f>'Оценивание ЦТО-2022 (школы)'!H38</f>
        <v>Средний</v>
      </c>
    </row>
    <row r="5" spans="1:15" x14ac:dyDescent="0.2">
      <c r="A5" s="46">
        <v>2</v>
      </c>
      <c r="B5" s="47" t="s">
        <v>179</v>
      </c>
      <c r="C5" s="48">
        <f>'Оценивание ЦТО-2022 (школы)'!J4</f>
        <v>5</v>
      </c>
      <c r="D5" s="50">
        <f>'Оценивание ЦТО-2022 (школы)'!K4</f>
        <v>0.5</v>
      </c>
      <c r="E5" s="48">
        <f>'Оценивание ЦТО-2022 (школы)'!J7</f>
        <v>9</v>
      </c>
      <c r="F5" s="50">
        <f>'Оценивание ЦТО-2022 (школы)'!K7</f>
        <v>0.36</v>
      </c>
      <c r="G5" s="48">
        <f>'Оценивание ЦТО-2022 (школы)'!J13</f>
        <v>10</v>
      </c>
      <c r="H5" s="50">
        <f>'Оценивание ЦТО-2022 (школы)'!K13</f>
        <v>0.83333333333333337</v>
      </c>
      <c r="I5" s="48">
        <f>'Оценивание ЦТО-2022 (школы)'!J20</f>
        <v>6</v>
      </c>
      <c r="J5" s="50">
        <f>'Оценивание ЦТО-2022 (школы)'!K20</f>
        <v>0.66666666666666663</v>
      </c>
      <c r="K5" s="48">
        <f>'Оценивание ЦТО-2022 (школы)'!J27</f>
        <v>10</v>
      </c>
      <c r="L5" s="50">
        <f>'Оценивание ЦТО-2022 (школы)'!K27</f>
        <v>0.5</v>
      </c>
      <c r="M5" s="48">
        <f>'Оценивание ЦТО-2022 (школы)'!J37</f>
        <v>40</v>
      </c>
      <c r="N5" s="50">
        <f>'Оценивание ЦТО-2022 (школы)'!K37</f>
        <v>0.52631578947368418</v>
      </c>
      <c r="O5" s="14" t="str">
        <f>'Оценивание ЦТО-2022 (школы)'!K38</f>
        <v>Средний</v>
      </c>
    </row>
    <row r="6" spans="1:15" x14ac:dyDescent="0.2">
      <c r="A6" s="46">
        <v>3</v>
      </c>
      <c r="B6" s="47" t="s">
        <v>148</v>
      </c>
      <c r="C6" s="48">
        <f>'Оценивание ЦТО-2022 (школы)'!P4</f>
        <v>2</v>
      </c>
      <c r="D6" s="50">
        <f>'Оценивание ЦТО-2022 (школы)'!Q4</f>
        <v>0.2</v>
      </c>
      <c r="E6" s="48">
        <f>'Оценивание ЦТО-2022 (школы)'!M7</f>
        <v>10</v>
      </c>
      <c r="F6" s="50">
        <f>'Оценивание ЦТО-2022 (школы)'!N7</f>
        <v>0.4</v>
      </c>
      <c r="G6" s="48">
        <f>'Оценивание ЦТО-2022 (школы)'!M13</f>
        <v>10</v>
      </c>
      <c r="H6" s="50">
        <f>'Оценивание ЦТО-2022 (школы)'!N13</f>
        <v>0.83333333333333337</v>
      </c>
      <c r="I6" s="48">
        <f>'Оценивание ЦТО-2022 (школы)'!M20</f>
        <v>8</v>
      </c>
      <c r="J6" s="50">
        <f>'Оценивание ЦТО-2022 (школы)'!N20</f>
        <v>0.88888888888888884</v>
      </c>
      <c r="K6" s="48">
        <f>'Оценивание ЦТО-2022 (школы)'!M27</f>
        <v>10</v>
      </c>
      <c r="L6" s="50">
        <f>'Оценивание ЦТО-2022 (школы)'!N27</f>
        <v>0.5</v>
      </c>
      <c r="M6" s="48">
        <f>'Оценивание ЦТО-2022 (школы)'!M37</f>
        <v>43</v>
      </c>
      <c r="N6" s="50">
        <f>'Оценивание ЦТО-2022 (школы)'!N37</f>
        <v>0.56578947368421051</v>
      </c>
      <c r="O6" s="14" t="str">
        <f>'Оценивание ЦТО-2022 (школы)'!N38</f>
        <v>Средний</v>
      </c>
    </row>
    <row r="7" spans="1:15" x14ac:dyDescent="0.2">
      <c r="A7" s="46">
        <v>4</v>
      </c>
      <c r="B7" s="47" t="s">
        <v>149</v>
      </c>
      <c r="C7" s="48">
        <f>'Оценивание ЦТО-2022 (школы)'!P4</f>
        <v>2</v>
      </c>
      <c r="D7" s="50">
        <f>'Оценивание ЦТО-2022 (школы)'!Q4</f>
        <v>0.2</v>
      </c>
      <c r="E7" s="48">
        <f>'Оценивание ЦТО-2022 (школы)'!P7</f>
        <v>9</v>
      </c>
      <c r="F7" s="50">
        <f>'Оценивание ЦТО-2022 (школы)'!Q7</f>
        <v>0.36</v>
      </c>
      <c r="G7" s="48">
        <f>'Оценивание ЦТО-2022 (школы)'!P13</f>
        <v>4</v>
      </c>
      <c r="H7" s="50">
        <f>'Оценивание ЦТО-2022 (школы)'!Q13</f>
        <v>0.33333333333333331</v>
      </c>
      <c r="I7" s="48">
        <f>'Оценивание ЦТО-2022 (школы)'!P20</f>
        <v>4</v>
      </c>
      <c r="J7" s="50">
        <f>'Оценивание ЦТО-2022 (школы)'!Q20</f>
        <v>0.44444444444444442</v>
      </c>
      <c r="K7" s="48">
        <f>'Оценивание ЦТО-2022 (школы)'!P27</f>
        <v>10</v>
      </c>
      <c r="L7" s="50">
        <f>'Оценивание ЦТО-2022 (школы)'!Q27</f>
        <v>0.5</v>
      </c>
      <c r="M7" s="48">
        <f>'Оценивание ЦТО-2022 (школы)'!P37</f>
        <v>29</v>
      </c>
      <c r="N7" s="50">
        <f>'Оценивание ЦТО-2022 (школы)'!Q37</f>
        <v>0.38157894736842107</v>
      </c>
      <c r="O7" s="14" t="str">
        <f>'Оценивание ЦТО-2022 (школы)'!Q38</f>
        <v>Средний</v>
      </c>
    </row>
    <row r="8" spans="1:15" x14ac:dyDescent="0.2">
      <c r="A8" s="46">
        <v>5</v>
      </c>
      <c r="B8" s="47" t="s">
        <v>150</v>
      </c>
      <c r="C8" s="48">
        <f>'Оценивание ЦТО-2022 (школы)'!S4</f>
        <v>4</v>
      </c>
      <c r="D8" s="50">
        <f>'Оценивание ЦТО-2022 (школы)'!T4</f>
        <v>0.4</v>
      </c>
      <c r="E8" s="48">
        <f>'Оценивание ЦТО-2022 (школы)'!S7</f>
        <v>11</v>
      </c>
      <c r="F8" s="50">
        <f>'Оценивание ЦТО-2022 (школы)'!T7</f>
        <v>0.44</v>
      </c>
      <c r="G8" s="48">
        <f>'Оценивание ЦТО-2022 (школы)'!S13</f>
        <v>10</v>
      </c>
      <c r="H8" s="50">
        <f>'Оценивание ЦТО-2022 (школы)'!T13</f>
        <v>0.83333333333333337</v>
      </c>
      <c r="I8" s="48">
        <f>'Оценивание ЦТО-2022 (школы)'!S20</f>
        <v>6</v>
      </c>
      <c r="J8" s="50">
        <f>'Оценивание ЦТО-2022 (школы)'!T20</f>
        <v>0.66666666666666663</v>
      </c>
      <c r="K8" s="48">
        <f>'Оценивание ЦТО-2022 (школы)'!S27</f>
        <v>15</v>
      </c>
      <c r="L8" s="50">
        <f>'Оценивание ЦТО-2022 (школы)'!T27</f>
        <v>0.75</v>
      </c>
      <c r="M8" s="48">
        <f>'Оценивание ЦТО-2022 (школы)'!S37</f>
        <v>46</v>
      </c>
      <c r="N8" s="50">
        <f>'Оценивание ЦТО-2022 (школы)'!T37</f>
        <v>0.60526315789473684</v>
      </c>
      <c r="O8" s="14" t="str">
        <f>'Оценивание ЦТО-2022 (школы)'!T38</f>
        <v>Средний</v>
      </c>
    </row>
    <row r="9" spans="1:15" x14ac:dyDescent="0.2">
      <c r="A9" s="46">
        <v>6</v>
      </c>
      <c r="B9" s="47" t="s">
        <v>151</v>
      </c>
      <c r="C9" s="48">
        <f>'Оценивание ЦТО-2022 (школы)'!V4</f>
        <v>5</v>
      </c>
      <c r="D9" s="50">
        <f>'Оценивание ЦТО-2022 (школы)'!W4</f>
        <v>0.5</v>
      </c>
      <c r="E9" s="48">
        <f>'Оценивание ЦТО-2022 (школы)'!V7</f>
        <v>10</v>
      </c>
      <c r="F9" s="50">
        <f>'Оценивание ЦТО-2022 (школы)'!W7</f>
        <v>0.4</v>
      </c>
      <c r="G9" s="48">
        <f>'Оценивание ЦТО-2022 (школы)'!V13</f>
        <v>10</v>
      </c>
      <c r="H9" s="50">
        <f>'Оценивание ЦТО-2022 (школы)'!W13</f>
        <v>0.83333333333333337</v>
      </c>
      <c r="I9" s="48">
        <f>'Оценивание ЦТО-2022 (школы)'!V20</f>
        <v>6</v>
      </c>
      <c r="J9" s="50">
        <f>'Оценивание ЦТО-2022 (школы)'!W20</f>
        <v>0.66666666666666663</v>
      </c>
      <c r="K9" s="48">
        <f>'Оценивание ЦТО-2022 (школы)'!V27</f>
        <v>13</v>
      </c>
      <c r="L9" s="50">
        <f>'Оценивание ЦТО-2022 (школы)'!W27</f>
        <v>0.65</v>
      </c>
      <c r="M9" s="48">
        <f>'Оценивание ЦТО-2022 (школы)'!V37</f>
        <v>44</v>
      </c>
      <c r="N9" s="50">
        <f>'Оценивание ЦТО-2022 (школы)'!W37</f>
        <v>0.57894736842105265</v>
      </c>
      <c r="O9" s="14" t="str">
        <f>'Оценивание ЦТО-2022 (школы)'!W38</f>
        <v>Средний</v>
      </c>
    </row>
    <row r="10" spans="1:15" x14ac:dyDescent="0.2">
      <c r="A10" s="46">
        <v>7</v>
      </c>
      <c r="B10" s="47" t="s">
        <v>152</v>
      </c>
      <c r="C10" s="48">
        <f>'Оценивание ЦТО-2022 (школы)'!Y4</f>
        <v>4</v>
      </c>
      <c r="D10" s="50">
        <f>'Оценивание ЦТО-2022 (школы)'!Z4</f>
        <v>0.4</v>
      </c>
      <c r="E10" s="48">
        <f>'Оценивание ЦТО-2022 (школы)'!Y7</f>
        <v>9</v>
      </c>
      <c r="F10" s="50">
        <f>'Оценивание ЦТО-2022 (школы)'!Z7</f>
        <v>0.36</v>
      </c>
      <c r="G10" s="48">
        <f>'Оценивание ЦТО-2022 (школы)'!Y13</f>
        <v>10</v>
      </c>
      <c r="H10" s="50">
        <f>'Оценивание ЦТО-2022 (школы)'!Z13</f>
        <v>0.83333333333333337</v>
      </c>
      <c r="I10" s="48">
        <f>'Оценивание ЦТО-2022 (школы)'!Y20</f>
        <v>8</v>
      </c>
      <c r="J10" s="50">
        <f>'Оценивание ЦТО-2022 (школы)'!Z20</f>
        <v>0.88888888888888884</v>
      </c>
      <c r="K10" s="48">
        <f>'Оценивание ЦТО-2022 (школы)'!Y27</f>
        <v>15</v>
      </c>
      <c r="L10" s="50">
        <f>'Оценивание ЦТО-2022 (школы)'!Z27</f>
        <v>0.75</v>
      </c>
      <c r="M10" s="48">
        <f>'Оценивание ЦТО-2022 (школы)'!Y37</f>
        <v>46</v>
      </c>
      <c r="N10" s="50">
        <f>'Оценивание ЦТО-2022 (школы)'!Z37</f>
        <v>0.60526315789473684</v>
      </c>
      <c r="O10" s="14" t="str">
        <f>'Оценивание ЦТО-2022 (школы)'!Z38</f>
        <v>Средний</v>
      </c>
    </row>
    <row r="11" spans="1:15" x14ac:dyDescent="0.2">
      <c r="A11" s="46">
        <v>8</v>
      </c>
      <c r="B11" s="47" t="s">
        <v>153</v>
      </c>
      <c r="C11" s="48">
        <f>'Оценивание ЦТО-2022 (школы)'!AB4</f>
        <v>1</v>
      </c>
      <c r="D11" s="50">
        <f>'Оценивание ЦТО-2022 (школы)'!AC4</f>
        <v>0.1</v>
      </c>
      <c r="E11" s="48">
        <f>'Оценивание ЦТО-2022 (школы)'!AB7</f>
        <v>9</v>
      </c>
      <c r="F11" s="50">
        <f>'Оценивание ЦТО-2022 (школы)'!AC7</f>
        <v>0.36</v>
      </c>
      <c r="G11" s="48">
        <f>'Оценивание ЦТО-2022 (школы)'!AB13</f>
        <v>10</v>
      </c>
      <c r="H11" s="50">
        <f>'Оценивание ЦТО-2022 (школы)'!AC13</f>
        <v>0.83333333333333337</v>
      </c>
      <c r="I11" s="48">
        <f>'Оценивание ЦТО-2022 (школы)'!AB20</f>
        <v>6</v>
      </c>
      <c r="J11" s="50">
        <f>'Оценивание ЦТО-2022 (школы)'!AC20</f>
        <v>0.66666666666666663</v>
      </c>
      <c r="K11" s="48">
        <f>'Оценивание ЦТО-2022 (школы)'!AB27</f>
        <v>9</v>
      </c>
      <c r="L11" s="50">
        <f>'Оценивание ЦТО-2022 (школы)'!AC27</f>
        <v>0.45</v>
      </c>
      <c r="M11" s="48">
        <f>'Оценивание ЦТО-2022 (школы)'!AB37</f>
        <v>35</v>
      </c>
      <c r="N11" s="50">
        <f>'Оценивание ЦТО-2022 (школы)'!AC37</f>
        <v>0.46052631578947367</v>
      </c>
      <c r="O11" s="14" t="str">
        <f>'Оценивание ЦТО-2022 (школы)'!AC38</f>
        <v>Средний</v>
      </c>
    </row>
    <row r="12" spans="1:15" x14ac:dyDescent="0.2">
      <c r="A12" s="46">
        <v>9</v>
      </c>
      <c r="B12" s="47" t="s">
        <v>154</v>
      </c>
      <c r="C12" s="48">
        <f>'Оценивание ЦТО-2022 (школы)'!AE4</f>
        <v>4</v>
      </c>
      <c r="D12" s="50">
        <f>'Оценивание ЦТО-2022 (школы)'!AF4</f>
        <v>0.4</v>
      </c>
      <c r="E12" s="48">
        <f>'Оценивание ЦТО-2022 (школы)'!AE7</f>
        <v>9</v>
      </c>
      <c r="F12" s="50">
        <f>'Оценивание ЦТО-2022 (школы)'!AF7</f>
        <v>0.36</v>
      </c>
      <c r="G12" s="48">
        <f>'Оценивание ЦТО-2022 (школы)'!AE13</f>
        <v>10</v>
      </c>
      <c r="H12" s="50">
        <f>'Оценивание ЦТО-2022 (школы)'!AF13</f>
        <v>0.83333333333333337</v>
      </c>
      <c r="I12" s="48">
        <f>'Оценивание ЦТО-2022 (школы)'!AE20</f>
        <v>5</v>
      </c>
      <c r="J12" s="50">
        <f>'Оценивание ЦТО-2022 (школы)'!AF20</f>
        <v>0.55555555555555558</v>
      </c>
      <c r="K12" s="48">
        <f>'Оценивание ЦТО-2022 (школы)'!AE27</f>
        <v>9</v>
      </c>
      <c r="L12" s="50">
        <f>'Оценивание ЦТО-2022 (школы)'!AF27</f>
        <v>0.45</v>
      </c>
      <c r="M12" s="48">
        <f>'Оценивание ЦТО-2022 (школы)'!AE37</f>
        <v>37</v>
      </c>
      <c r="N12" s="50">
        <f>'Оценивание ЦТО-2022 (школы)'!AF37</f>
        <v>0.48684210526315791</v>
      </c>
      <c r="O12" s="14" t="str">
        <f>'Оценивание ЦТО-2022 (школы)'!AF38</f>
        <v>Средний</v>
      </c>
    </row>
    <row r="13" spans="1:15" x14ac:dyDescent="0.2">
      <c r="A13" s="46">
        <v>10</v>
      </c>
      <c r="B13" s="47" t="s">
        <v>155</v>
      </c>
      <c r="C13" s="48">
        <f>'Оценивание ЦТО-2022 (школы)'!AH4</f>
        <v>3</v>
      </c>
      <c r="D13" s="50">
        <f>'Оценивание ЦТО-2022 (школы)'!AI4</f>
        <v>0.3</v>
      </c>
      <c r="E13" s="48">
        <f>'Оценивание ЦТО-2022 (школы)'!AH7</f>
        <v>7</v>
      </c>
      <c r="F13" s="50">
        <f>'Оценивание ЦТО-2022 (школы)'!AI7</f>
        <v>0.28000000000000003</v>
      </c>
      <c r="G13" s="48">
        <f>'Оценивание ЦТО-2022 (школы)'!AH13</f>
        <v>10</v>
      </c>
      <c r="H13" s="50">
        <f>'Оценивание ЦТО-2022 (школы)'!AI13</f>
        <v>0.83333333333333337</v>
      </c>
      <c r="I13" s="48">
        <f>'Оценивание ЦТО-2022 (школы)'!AH20</f>
        <v>2</v>
      </c>
      <c r="J13" s="50">
        <f>'Оценивание ЦТО-2022 (школы)'!AI20</f>
        <v>0.22222222222222221</v>
      </c>
      <c r="K13" s="48">
        <f>'Оценивание ЦТО-2022 (школы)'!AH27</f>
        <v>9</v>
      </c>
      <c r="L13" s="50">
        <f>'Оценивание ЦТО-2022 (школы)'!AI27</f>
        <v>0.45</v>
      </c>
      <c r="M13" s="48">
        <f>'Оценивание ЦТО-2022 (школы)'!AH37</f>
        <v>31</v>
      </c>
      <c r="N13" s="50">
        <f>'Оценивание ЦТО-2022 (школы)'!AI37</f>
        <v>0.40789473684210525</v>
      </c>
      <c r="O13" s="14" t="str">
        <f>'Оценивание ЦТО-2022 (школы)'!AI38</f>
        <v>Средний</v>
      </c>
    </row>
    <row r="14" spans="1:15" x14ac:dyDescent="0.2">
      <c r="A14" s="46">
        <v>11</v>
      </c>
      <c r="B14" s="47" t="s">
        <v>156</v>
      </c>
      <c r="C14" s="48">
        <f>'Оценивание ЦТО-2022 (школы)'!AK4</f>
        <v>5</v>
      </c>
      <c r="D14" s="50">
        <f>'Оценивание ЦТО-2022 (школы)'!AL4</f>
        <v>0.5</v>
      </c>
      <c r="E14" s="48">
        <f>'Оценивание ЦТО-2022 (школы)'!AK7</f>
        <v>11</v>
      </c>
      <c r="F14" s="50">
        <f>'Оценивание ЦТО-2022 (школы)'!AL7</f>
        <v>0.44</v>
      </c>
      <c r="G14" s="48">
        <f>'Оценивание ЦТО-2022 (школы)'!AK13</f>
        <v>10</v>
      </c>
      <c r="H14" s="50">
        <f>'Оценивание ЦТО-2022 (школы)'!AL13</f>
        <v>0.83333333333333337</v>
      </c>
      <c r="I14" s="48">
        <f>'Оценивание ЦТО-2022 (школы)'!AK20</f>
        <v>8</v>
      </c>
      <c r="J14" s="50">
        <f>'Оценивание ЦТО-2022 (школы)'!AL20</f>
        <v>0.88888888888888884</v>
      </c>
      <c r="K14" s="48">
        <f>'Оценивание ЦТО-2022 (школы)'!AK27</f>
        <v>10</v>
      </c>
      <c r="L14" s="50">
        <f>'Оценивание ЦТО-2022 (школы)'!AL27</f>
        <v>0.5</v>
      </c>
      <c r="M14" s="48">
        <f>'Оценивание ЦТО-2022 (школы)'!AK37</f>
        <v>44</v>
      </c>
      <c r="N14" s="50">
        <f>'Оценивание ЦТО-2022 (школы)'!AL37</f>
        <v>0.57894736842105265</v>
      </c>
      <c r="O14" s="14" t="str">
        <f>'Оценивание ЦТО-2022 (школы)'!AL38</f>
        <v>Средний</v>
      </c>
    </row>
    <row r="15" spans="1:15" x14ac:dyDescent="0.2">
      <c r="A15" s="46">
        <v>12</v>
      </c>
      <c r="B15" s="47" t="s">
        <v>157</v>
      </c>
      <c r="C15" s="48">
        <f>'Оценивание ЦТО-2022 (школы)'!AN4</f>
        <v>5</v>
      </c>
      <c r="D15" s="50">
        <f>'Оценивание ЦТО-2022 (школы)'!AO4</f>
        <v>0.5</v>
      </c>
      <c r="E15" s="48">
        <f>'Оценивание ЦТО-2022 (школы)'!AN7</f>
        <v>10</v>
      </c>
      <c r="F15" s="50">
        <f>'Оценивание ЦТО-2022 (школы)'!AO7</f>
        <v>0.4</v>
      </c>
      <c r="G15" s="48">
        <f>'Оценивание ЦТО-2022 (школы)'!AN13</f>
        <v>10</v>
      </c>
      <c r="H15" s="50">
        <f>'Оценивание ЦТО-2022 (школы)'!AO13</f>
        <v>0.83333333333333337</v>
      </c>
      <c r="I15" s="48">
        <f>'Оценивание ЦТО-2022 (школы)'!AN20</f>
        <v>6</v>
      </c>
      <c r="J15" s="50">
        <f>'Оценивание ЦТО-2022 (школы)'!AO20</f>
        <v>0.66666666666666663</v>
      </c>
      <c r="K15" s="48">
        <f>'Оценивание ЦТО-2022 (школы)'!AN27</f>
        <v>10</v>
      </c>
      <c r="L15" s="50">
        <f>'Оценивание ЦТО-2022 (школы)'!AO27</f>
        <v>0.5</v>
      </c>
      <c r="M15" s="48">
        <f>'Оценивание ЦТО-2022 (школы)'!AN37</f>
        <v>41</v>
      </c>
      <c r="N15" s="50">
        <f>'Оценивание ЦТО-2022 (школы)'!AO37</f>
        <v>0.53947368421052633</v>
      </c>
      <c r="O15" s="14" t="str">
        <f>'Оценивание ЦТО-2022 (школы)'!AO38</f>
        <v>Средний</v>
      </c>
    </row>
    <row r="16" spans="1:15" x14ac:dyDescent="0.2">
      <c r="A16" s="46">
        <v>13</v>
      </c>
      <c r="B16" s="47" t="s">
        <v>158</v>
      </c>
      <c r="C16" s="48">
        <f>'Оценивание ЦТО-2022 (школы)'!AQ4</f>
        <v>6</v>
      </c>
      <c r="D16" s="50">
        <f>'Оценивание ЦТО-2022 (школы)'!AR4</f>
        <v>0.6</v>
      </c>
      <c r="E16" s="48">
        <f>'Оценивание ЦТО-2022 (школы)'!AQ7</f>
        <v>12</v>
      </c>
      <c r="F16" s="50">
        <f>'Оценивание ЦТО-2022 (школы)'!AR7</f>
        <v>0.48</v>
      </c>
      <c r="G16" s="48">
        <f>'Оценивание ЦТО-2022 (школы)'!AQ13</f>
        <v>10</v>
      </c>
      <c r="H16" s="50">
        <f>'Оценивание ЦТО-2022 (школы)'!AR13</f>
        <v>0.83333333333333337</v>
      </c>
      <c r="I16" s="48">
        <f>'Оценивание ЦТО-2022 (школы)'!AQ20</f>
        <v>7</v>
      </c>
      <c r="J16" s="50">
        <f>'Оценивание ЦТО-2022 (школы)'!AR20</f>
        <v>0.77777777777777779</v>
      </c>
      <c r="K16" s="48">
        <f>'Оценивание ЦТО-2022 (школы)'!AQ27</f>
        <v>11</v>
      </c>
      <c r="L16" s="50">
        <f>'Оценивание ЦТО-2022 (школы)'!AR27</f>
        <v>0.55000000000000004</v>
      </c>
      <c r="M16" s="48">
        <f>'Оценивание ЦТО-2022 (школы)'!AQ37</f>
        <v>46</v>
      </c>
      <c r="N16" s="50">
        <f>'Оценивание ЦТО-2022 (школы)'!AR37</f>
        <v>0.60526315789473684</v>
      </c>
      <c r="O16" s="14" t="str">
        <f>'Оценивание ЦТО-2022 (школы)'!AR38</f>
        <v>Средний</v>
      </c>
    </row>
    <row r="17" spans="1:15" x14ac:dyDescent="0.2">
      <c r="A17" s="46">
        <v>14</v>
      </c>
      <c r="B17" s="47" t="s">
        <v>159</v>
      </c>
      <c r="C17" s="48">
        <f>'Оценивание ЦТО-2022 (школы)'!AT4</f>
        <v>5</v>
      </c>
      <c r="D17" s="50">
        <f>'Оценивание ЦТО-2022 (школы)'!AU4</f>
        <v>0.5</v>
      </c>
      <c r="E17" s="48">
        <f>'Оценивание ЦТО-2022 (школы)'!AT7</f>
        <v>9</v>
      </c>
      <c r="F17" s="50">
        <f>'Оценивание ЦТО-2022 (школы)'!AU7</f>
        <v>0.36</v>
      </c>
      <c r="G17" s="48">
        <f>'Оценивание ЦТО-2022 (школы)'!AT13</f>
        <v>10</v>
      </c>
      <c r="H17" s="50">
        <f>'Оценивание ЦТО-2022 (школы)'!AU13</f>
        <v>0.83333333333333337</v>
      </c>
      <c r="I17" s="48">
        <f>'Оценивание ЦТО-2022 (школы)'!AT20</f>
        <v>6</v>
      </c>
      <c r="J17" s="50">
        <f>'Оценивание ЦТО-2022 (школы)'!AU20</f>
        <v>0.66666666666666663</v>
      </c>
      <c r="K17" s="48">
        <f>'Оценивание ЦТО-2022 (школы)'!AT27</f>
        <v>10</v>
      </c>
      <c r="L17" s="50">
        <f>'Оценивание ЦТО-2022 (школы)'!AU27</f>
        <v>0.5</v>
      </c>
      <c r="M17" s="48">
        <f>'Оценивание ЦТО-2022 (школы)'!AT37</f>
        <v>40</v>
      </c>
      <c r="N17" s="50">
        <f>'Оценивание ЦТО-2022 (школы)'!AU37</f>
        <v>0.52631578947368418</v>
      </c>
      <c r="O17" s="14" t="str">
        <f>'Оценивание ЦТО-2022 (школы)'!AU38</f>
        <v>Средний</v>
      </c>
    </row>
    <row r="18" spans="1:15" x14ac:dyDescent="0.2">
      <c r="A18" s="46">
        <v>15</v>
      </c>
      <c r="B18" s="47" t="s">
        <v>160</v>
      </c>
      <c r="C18" s="48">
        <f>'Оценивание ЦТО-2022 (школы)'!AW4</f>
        <v>1</v>
      </c>
      <c r="D18" s="50">
        <f>'Оценивание ЦТО-2022 (школы)'!AX4</f>
        <v>0.1</v>
      </c>
      <c r="E18" s="48">
        <f>'Оценивание ЦТО-2022 (школы)'!AW7</f>
        <v>9</v>
      </c>
      <c r="F18" s="50">
        <f>'Оценивание ЦТО-2022 (школы)'!AX7</f>
        <v>0.36</v>
      </c>
      <c r="G18" s="48">
        <f>'Оценивание ЦТО-2022 (школы)'!AW13</f>
        <v>10</v>
      </c>
      <c r="H18" s="50">
        <f>'Оценивание ЦТО-2022 (школы)'!AX13</f>
        <v>0.83333333333333337</v>
      </c>
      <c r="I18" s="48">
        <f>'Оценивание ЦТО-2022 (школы)'!AW20</f>
        <v>6</v>
      </c>
      <c r="J18" s="50">
        <f>'Оценивание ЦТО-2022 (школы)'!AX20</f>
        <v>0.66666666666666663</v>
      </c>
      <c r="K18" s="48">
        <f>'Оценивание ЦТО-2022 (школы)'!AW27</f>
        <v>8</v>
      </c>
      <c r="L18" s="50">
        <f>'Оценивание ЦТО-2022 (школы)'!AX27</f>
        <v>0.4</v>
      </c>
      <c r="M18" s="48">
        <f>'Оценивание ЦТО-2022 (школы)'!AW37</f>
        <v>34</v>
      </c>
      <c r="N18" s="50">
        <f>'Оценивание ЦТО-2022 (школы)'!AX37</f>
        <v>0.44736842105263158</v>
      </c>
      <c r="O18" s="14" t="str">
        <f>'Оценивание ЦТО-2022 (школы)'!AX38</f>
        <v>Средний</v>
      </c>
    </row>
    <row r="19" spans="1:15" x14ac:dyDescent="0.2">
      <c r="A19" s="46">
        <v>16</v>
      </c>
      <c r="B19" s="47" t="s">
        <v>161</v>
      </c>
      <c r="C19" s="48">
        <f>'Оценивание ЦТО-2022 (школы)'!AZ4</f>
        <v>5</v>
      </c>
      <c r="D19" s="50">
        <f>'Оценивание ЦТО-2022 (школы)'!BA4</f>
        <v>0.5</v>
      </c>
      <c r="E19" s="48">
        <f>'Оценивание ЦТО-2022 (школы)'!AZ7</f>
        <v>11</v>
      </c>
      <c r="F19" s="50">
        <f>'Оценивание ЦТО-2022 (школы)'!BA7</f>
        <v>0.44</v>
      </c>
      <c r="G19" s="48">
        <f>'Оценивание ЦТО-2022 (школы)'!AZ13</f>
        <v>10</v>
      </c>
      <c r="H19" s="50">
        <f>'Оценивание ЦТО-2022 (школы)'!BA13</f>
        <v>0.83333333333333337</v>
      </c>
      <c r="I19" s="48">
        <f>'Оценивание ЦТО-2022 (школы)'!AZ20</f>
        <v>6</v>
      </c>
      <c r="J19" s="50">
        <f>'Оценивание ЦТО-2022 (школы)'!BA20</f>
        <v>0.66666666666666663</v>
      </c>
      <c r="K19" s="48">
        <f>'Оценивание ЦТО-2022 (школы)'!AZ27</f>
        <v>9</v>
      </c>
      <c r="L19" s="50">
        <f>'Оценивание ЦТО-2022 (школы)'!BA27</f>
        <v>0.45</v>
      </c>
      <c r="M19" s="48">
        <f>'Оценивание ЦТО-2022 (школы)'!AZ37</f>
        <v>41</v>
      </c>
      <c r="N19" s="50">
        <f>'Оценивание ЦТО-2022 (школы)'!BA37</f>
        <v>0.53947368421052633</v>
      </c>
      <c r="O19" s="14" t="str">
        <f>'Оценивание ЦТО-2022 (школы)'!BA38</f>
        <v>Средний</v>
      </c>
    </row>
    <row r="20" spans="1:15" x14ac:dyDescent="0.2">
      <c r="A20" s="46">
        <v>17</v>
      </c>
      <c r="B20" s="47" t="s">
        <v>162</v>
      </c>
      <c r="C20" s="48">
        <f>'Оценивание ЦТО-2022 (школы)'!BC4</f>
        <v>2</v>
      </c>
      <c r="D20" s="50">
        <f>'Оценивание ЦТО-2022 (школы)'!BD4</f>
        <v>0.2</v>
      </c>
      <c r="E20" s="48">
        <f>'Оценивание ЦТО-2022 (школы)'!BC7</f>
        <v>11</v>
      </c>
      <c r="F20" s="50">
        <f>'Оценивание ЦТО-2022 (школы)'!BD7</f>
        <v>0.44</v>
      </c>
      <c r="G20" s="48">
        <f>'Оценивание ЦТО-2022 (школы)'!BC13</f>
        <v>10</v>
      </c>
      <c r="H20" s="50">
        <f>'Оценивание ЦТО-2022 (школы)'!BD13</f>
        <v>0.83333333333333337</v>
      </c>
      <c r="I20" s="48">
        <f>'Оценивание ЦТО-2022 (школы)'!BC20</f>
        <v>6</v>
      </c>
      <c r="J20" s="50">
        <f>'Оценивание ЦТО-2022 (школы)'!BD20</f>
        <v>0.66666666666666663</v>
      </c>
      <c r="K20" s="48">
        <f>'Оценивание ЦТО-2022 (школы)'!BC27</f>
        <v>12</v>
      </c>
      <c r="L20" s="50">
        <f>'Оценивание ЦТО-2022 (школы)'!BD27</f>
        <v>0.6</v>
      </c>
      <c r="M20" s="48">
        <f>'Оценивание ЦТО-2022 (школы)'!BC37</f>
        <v>41</v>
      </c>
      <c r="N20" s="50">
        <f>'Оценивание ЦТО-2022 (школы)'!BD37</f>
        <v>0.53947368421052633</v>
      </c>
      <c r="O20" s="14" t="str">
        <f>'Оценивание ЦТО-2022 (школы)'!BD38</f>
        <v>Средний</v>
      </c>
    </row>
    <row r="21" spans="1:15" x14ac:dyDescent="0.2">
      <c r="A21" s="46">
        <v>18</v>
      </c>
      <c r="B21" s="47" t="s">
        <v>163</v>
      </c>
      <c r="C21" s="48">
        <f>'Оценивание ЦТО-2022 (школы)'!BF4</f>
        <v>1</v>
      </c>
      <c r="D21" s="50">
        <f>'Оценивание ЦТО-2022 (школы)'!BG4</f>
        <v>0.1</v>
      </c>
      <c r="E21" s="48">
        <f>'Оценивание ЦТО-2022 (школы)'!BF7</f>
        <v>10</v>
      </c>
      <c r="F21" s="50">
        <f>'Оценивание ЦТО-2022 (школы)'!BG7</f>
        <v>0.4</v>
      </c>
      <c r="G21" s="48">
        <f>'Оценивание ЦТО-2022 (школы)'!BF13</f>
        <v>10</v>
      </c>
      <c r="H21" s="50">
        <f>'Оценивание ЦТО-2022 (школы)'!BG13</f>
        <v>0.83333333333333337</v>
      </c>
      <c r="I21" s="48">
        <f>'Оценивание ЦТО-2022 (школы)'!BF20</f>
        <v>3</v>
      </c>
      <c r="J21" s="50">
        <f>'Оценивание ЦТО-2022 (школы)'!BG20</f>
        <v>0.33333333333333331</v>
      </c>
      <c r="K21" s="48">
        <f>'Оценивание ЦТО-2022 (школы)'!BF27</f>
        <v>10</v>
      </c>
      <c r="L21" s="50">
        <f>'Оценивание ЦТО-2022 (школы)'!BG27</f>
        <v>0.5</v>
      </c>
      <c r="M21" s="48">
        <f>'Оценивание ЦТО-2022 (школы)'!BF37</f>
        <v>34</v>
      </c>
      <c r="N21" s="50">
        <f>'Оценивание ЦТО-2022 (школы)'!BG37</f>
        <v>0.44736842105263158</v>
      </c>
      <c r="O21" s="14" t="str">
        <f>'Оценивание ЦТО-2022 (школы)'!BG38</f>
        <v>Средний</v>
      </c>
    </row>
    <row r="22" spans="1:15" x14ac:dyDescent="0.2">
      <c r="A22" s="46">
        <v>19</v>
      </c>
      <c r="B22" s="47" t="s">
        <v>164</v>
      </c>
      <c r="C22" s="48">
        <f>'Оценивание ЦТО-2022 (школы)'!BI4</f>
        <v>5</v>
      </c>
      <c r="D22" s="50">
        <f>'Оценивание ЦТО-2022 (школы)'!BJ4</f>
        <v>0.5</v>
      </c>
      <c r="E22" s="48">
        <f>'Оценивание ЦТО-2022 (школы)'!BI7</f>
        <v>13</v>
      </c>
      <c r="F22" s="50">
        <f>'Оценивание ЦТО-2022 (школы)'!BJ7</f>
        <v>0.52</v>
      </c>
      <c r="G22" s="48">
        <f>'Оценивание ЦТО-2022 (школы)'!BI13</f>
        <v>10</v>
      </c>
      <c r="H22" s="50">
        <f>'Оценивание ЦТО-2022 (школы)'!BJ13</f>
        <v>0.83333333333333337</v>
      </c>
      <c r="I22" s="48">
        <f>'Оценивание ЦТО-2022 (школы)'!BI20</f>
        <v>8</v>
      </c>
      <c r="J22" s="50">
        <f>'Оценивание ЦТО-2022 (школы)'!BJ20</f>
        <v>0.88888888888888884</v>
      </c>
      <c r="K22" s="48">
        <f>'Оценивание ЦТО-2022 (школы)'!BI27</f>
        <v>16</v>
      </c>
      <c r="L22" s="50">
        <f>'Оценивание ЦТО-2022 (школы)'!BJ27</f>
        <v>0.8</v>
      </c>
      <c r="M22" s="48">
        <f>'Оценивание ЦТО-2022 (школы)'!BI37</f>
        <v>52</v>
      </c>
      <c r="N22" s="50">
        <f>'Оценивание ЦТО-2022 (школы)'!BJ37</f>
        <v>0.68421052631578949</v>
      </c>
      <c r="O22" s="14" t="str">
        <f>'Оценивание ЦТО-2022 (школы)'!BJ38</f>
        <v>Средний</v>
      </c>
    </row>
    <row r="23" spans="1:15" x14ac:dyDescent="0.2">
      <c r="A23" s="46">
        <v>20</v>
      </c>
      <c r="B23" s="47" t="s">
        <v>165</v>
      </c>
      <c r="C23" s="48">
        <f>'Оценивание ЦТО-2022 (школы)'!BL4</f>
        <v>5</v>
      </c>
      <c r="D23" s="50">
        <f>'Оценивание ЦТО-2022 (школы)'!BM4</f>
        <v>0.5</v>
      </c>
      <c r="E23" s="48">
        <f>'Оценивание ЦТО-2022 (школы)'!BL7</f>
        <v>11</v>
      </c>
      <c r="F23" s="50">
        <f>'Оценивание ЦТО-2022 (школы)'!BM7</f>
        <v>0.44</v>
      </c>
      <c r="G23" s="48">
        <f>'Оценивание ЦТО-2022 (школы)'!BL13</f>
        <v>10</v>
      </c>
      <c r="H23" s="50">
        <f>'Оценивание ЦТО-2022 (школы)'!BM13</f>
        <v>0.83333333333333337</v>
      </c>
      <c r="I23" s="48">
        <f>'Оценивание ЦТО-2022 (школы)'!BL20</f>
        <v>3</v>
      </c>
      <c r="J23" s="50">
        <f>'Оценивание ЦТО-2022 (школы)'!BM20</f>
        <v>0.33333333333333331</v>
      </c>
      <c r="K23" s="48">
        <f>'Оценивание ЦТО-2022 (школы)'!BL27</f>
        <v>16</v>
      </c>
      <c r="L23" s="50">
        <f>'Оценивание ЦТО-2022 (школы)'!BM27</f>
        <v>0.8</v>
      </c>
      <c r="M23" s="48">
        <f>'Оценивание ЦТО-2022 (школы)'!BL37</f>
        <v>45</v>
      </c>
      <c r="N23" s="50">
        <f>'Оценивание ЦТО-2022 (школы)'!BM37</f>
        <v>0.59210526315789469</v>
      </c>
      <c r="O23" s="14" t="str">
        <f>'Оценивание ЦТО-2022 (школы)'!BM38</f>
        <v>Средний</v>
      </c>
    </row>
    <row r="24" spans="1:15" x14ac:dyDescent="0.2">
      <c r="A24" s="46">
        <v>21</v>
      </c>
      <c r="B24" s="47" t="s">
        <v>166</v>
      </c>
      <c r="C24" s="48">
        <f>'Оценивание ЦТО-2022 (школы)'!BO4</f>
        <v>3</v>
      </c>
      <c r="D24" s="50">
        <f>'Оценивание ЦТО-2022 (школы)'!BP4</f>
        <v>0.3</v>
      </c>
      <c r="E24" s="48">
        <f>'Оценивание ЦТО-2022 (школы)'!BO7</f>
        <v>9</v>
      </c>
      <c r="F24" s="50">
        <f>'Оценивание ЦТО-2022 (школы)'!BP7</f>
        <v>0.36</v>
      </c>
      <c r="G24" s="48">
        <f>'Оценивание ЦТО-2022 (школы)'!BO13</f>
        <v>10</v>
      </c>
      <c r="H24" s="50">
        <f>'Оценивание ЦТО-2022 (школы)'!BP13</f>
        <v>0.83333333333333337</v>
      </c>
      <c r="I24" s="48">
        <f>'Оценивание ЦТО-2022 (школы)'!BO20</f>
        <v>5</v>
      </c>
      <c r="J24" s="50">
        <f>'Оценивание ЦТО-2022 (школы)'!BP20</f>
        <v>0.55555555555555558</v>
      </c>
      <c r="K24" s="48">
        <f>'Оценивание ЦТО-2022 (школы)'!BO27</f>
        <v>6</v>
      </c>
      <c r="L24" s="50">
        <f>'Оценивание ЦТО-2022 (школы)'!BP27</f>
        <v>0.3</v>
      </c>
      <c r="M24" s="48">
        <f>'Оценивание ЦТО-2022 (школы)'!BO37</f>
        <v>33</v>
      </c>
      <c r="N24" s="50">
        <f>'Оценивание ЦТО-2022 (школы)'!BP37</f>
        <v>0.43421052631578949</v>
      </c>
      <c r="O24" s="14" t="str">
        <f>'Оценивание ЦТО-2022 (школы)'!BP38</f>
        <v>Средний</v>
      </c>
    </row>
    <row r="25" spans="1:15" x14ac:dyDescent="0.2">
      <c r="A25" s="46">
        <v>22</v>
      </c>
      <c r="B25" s="47" t="s">
        <v>167</v>
      </c>
      <c r="C25" s="48">
        <f>'Оценивание ЦТО-2022 (школы)'!BR4</f>
        <v>7</v>
      </c>
      <c r="D25" s="50">
        <f>'Оценивание ЦТО-2022 (школы)'!BS4</f>
        <v>0.7</v>
      </c>
      <c r="E25" s="48">
        <f>'Оценивание ЦТО-2022 (школы)'!BR7</f>
        <v>12</v>
      </c>
      <c r="F25" s="50">
        <f>'Оценивание ЦТО-2022 (школы)'!BS7</f>
        <v>0.48</v>
      </c>
      <c r="G25" s="48">
        <f>'Оценивание ЦТО-2022 (школы)'!BR13</f>
        <v>10</v>
      </c>
      <c r="H25" s="50">
        <f>'Оценивание ЦТО-2022 (школы)'!BS13</f>
        <v>0.83333333333333337</v>
      </c>
      <c r="I25" s="48">
        <f>'Оценивание ЦТО-2022 (школы)'!BR20</f>
        <v>6</v>
      </c>
      <c r="J25" s="50">
        <f>'Оценивание ЦТО-2022 (школы)'!BS20</f>
        <v>0.66666666666666663</v>
      </c>
      <c r="K25" s="48">
        <f>'Оценивание ЦТО-2022 (школы)'!BR27</f>
        <v>14</v>
      </c>
      <c r="L25" s="50">
        <f>'Оценивание ЦТО-2022 (школы)'!BS27</f>
        <v>0.7</v>
      </c>
      <c r="M25" s="48">
        <f>'Оценивание ЦТО-2022 (школы)'!BR37</f>
        <v>49</v>
      </c>
      <c r="N25" s="50">
        <f>'Оценивание ЦТО-2022 (школы)'!BS37</f>
        <v>0.64473684210526316</v>
      </c>
      <c r="O25" s="14" t="str">
        <f>'Оценивание ЦТО-2022 (школы)'!BS38</f>
        <v>Средний</v>
      </c>
    </row>
    <row r="26" spans="1:15" x14ac:dyDescent="0.2">
      <c r="A26" s="46">
        <v>23</v>
      </c>
      <c r="B26" s="47" t="s">
        <v>168</v>
      </c>
      <c r="C26" s="48">
        <f>'Оценивание ЦТО-2022 (школы)'!BU4</f>
        <v>2</v>
      </c>
      <c r="D26" s="50">
        <f>'Оценивание ЦТО-2022 (школы)'!BV4</f>
        <v>0.2</v>
      </c>
      <c r="E26" s="48">
        <f>'Оценивание ЦТО-2022 (школы)'!BU7</f>
        <v>10</v>
      </c>
      <c r="F26" s="50">
        <f>'Оценивание ЦТО-2022 (школы)'!BV7</f>
        <v>0.4</v>
      </c>
      <c r="G26" s="48">
        <f>'Оценивание ЦТО-2022 (школы)'!BU13</f>
        <v>10</v>
      </c>
      <c r="H26" s="50">
        <f>'Оценивание ЦТО-2022 (школы)'!BV13</f>
        <v>0.83333333333333337</v>
      </c>
      <c r="I26" s="48">
        <f>'Оценивание ЦТО-2022 (школы)'!BU20</f>
        <v>6</v>
      </c>
      <c r="J26" s="50">
        <f>'Оценивание ЦТО-2022 (школы)'!BV20</f>
        <v>0.66666666666666663</v>
      </c>
      <c r="K26" s="48">
        <f>'Оценивание ЦТО-2022 (школы)'!BU27</f>
        <v>12</v>
      </c>
      <c r="L26" s="50">
        <f>'Оценивание ЦТО-2022 (школы)'!BV27</f>
        <v>0.6</v>
      </c>
      <c r="M26" s="48">
        <f>'Оценивание ЦТО-2022 (школы)'!BU37</f>
        <v>40</v>
      </c>
      <c r="N26" s="50">
        <f>'Оценивание ЦТО-2022 (школы)'!BV37</f>
        <v>0.52631578947368418</v>
      </c>
      <c r="O26" s="14" t="str">
        <f>'Оценивание ЦТО-2022 (школы)'!BV38</f>
        <v>Средний</v>
      </c>
    </row>
    <row r="27" spans="1:15" x14ac:dyDescent="0.2">
      <c r="A27" s="46">
        <v>24</v>
      </c>
      <c r="B27" s="47" t="s">
        <v>169</v>
      </c>
      <c r="C27" s="48">
        <f>'Оценивание ЦТО-2022 (школы)'!BX4</f>
        <v>4</v>
      </c>
      <c r="D27" s="50">
        <f>'Оценивание ЦТО-2022 (школы)'!BY4</f>
        <v>0.4</v>
      </c>
      <c r="E27" s="48">
        <f>'Оценивание ЦТО-2022 (школы)'!BX7</f>
        <v>11</v>
      </c>
      <c r="F27" s="50">
        <f>'Оценивание ЦТО-2022 (школы)'!BY7</f>
        <v>0.44</v>
      </c>
      <c r="G27" s="48">
        <f>'Оценивание ЦТО-2022 (школы)'!BX13</f>
        <v>10</v>
      </c>
      <c r="H27" s="50">
        <f>'Оценивание ЦТО-2022 (школы)'!BY13</f>
        <v>0.83333333333333337</v>
      </c>
      <c r="I27" s="48">
        <f>'Оценивание ЦТО-2022 (школы)'!BX20</f>
        <v>5</v>
      </c>
      <c r="J27" s="50">
        <f>'Оценивание ЦТО-2022 (школы)'!BY20</f>
        <v>0.55555555555555558</v>
      </c>
      <c r="K27" s="48">
        <f>'Оценивание ЦТО-2022 (школы)'!BX27</f>
        <v>11</v>
      </c>
      <c r="L27" s="50">
        <f>'Оценивание ЦТО-2022 (школы)'!BY27</f>
        <v>0.55000000000000004</v>
      </c>
      <c r="M27" s="48">
        <f>'Оценивание ЦТО-2022 (школы)'!BX37</f>
        <v>41</v>
      </c>
      <c r="N27" s="50">
        <f>'Оценивание ЦТО-2022 (школы)'!BY37</f>
        <v>0.53947368421052633</v>
      </c>
      <c r="O27" s="14" t="str">
        <f>'Оценивание ЦТО-2022 (школы)'!BY38</f>
        <v>Средний</v>
      </c>
    </row>
    <row r="28" spans="1:15" x14ac:dyDescent="0.2">
      <c r="A28" s="46">
        <v>25</v>
      </c>
      <c r="B28" s="47" t="s">
        <v>170</v>
      </c>
      <c r="C28" s="48">
        <f>'Оценивание ЦТО-2022 (школы)'!CA4</f>
        <v>5</v>
      </c>
      <c r="D28" s="50">
        <f>'Оценивание ЦТО-2022 (школы)'!CB4</f>
        <v>0.5</v>
      </c>
      <c r="E28" s="48">
        <f>'Оценивание ЦТО-2022 (школы)'!CA7</f>
        <v>9</v>
      </c>
      <c r="F28" s="50">
        <f>'Оценивание ЦТО-2022 (школы)'!CB7</f>
        <v>0.36</v>
      </c>
      <c r="G28" s="48">
        <f>'Оценивание ЦТО-2022 (школы)'!CA13</f>
        <v>10</v>
      </c>
      <c r="H28" s="50">
        <f>'Оценивание ЦТО-2022 (школы)'!CB13</f>
        <v>0.83333333333333337</v>
      </c>
      <c r="I28" s="48">
        <f>'Оценивание ЦТО-2022 (школы)'!CA20</f>
        <v>8</v>
      </c>
      <c r="J28" s="50">
        <f>'Оценивание ЦТО-2022 (школы)'!CB20</f>
        <v>0.88888888888888884</v>
      </c>
      <c r="K28" s="48">
        <f>'Оценивание ЦТО-2022 (школы)'!CA27</f>
        <v>10</v>
      </c>
      <c r="L28" s="50">
        <f>'Оценивание ЦТО-2022 (школы)'!CB27</f>
        <v>0.5</v>
      </c>
      <c r="M28" s="48">
        <f>'Оценивание ЦТО-2022 (школы)'!CA37</f>
        <v>42</v>
      </c>
      <c r="N28" s="50">
        <f>'Оценивание ЦТО-2022 (школы)'!CB37</f>
        <v>0.55263157894736847</v>
      </c>
      <c r="O28" s="14" t="str">
        <f>'Оценивание ЦТО-2022 (школы)'!CB38</f>
        <v>Средний</v>
      </c>
    </row>
    <row r="29" spans="1:15" x14ac:dyDescent="0.2">
      <c r="A29" s="46">
        <v>26</v>
      </c>
      <c r="B29" s="47" t="s">
        <v>171</v>
      </c>
      <c r="C29" s="48">
        <f>'Оценивание ЦТО-2022 (школы)'!CD4</f>
        <v>2</v>
      </c>
      <c r="D29" s="50">
        <f>'Оценивание ЦТО-2022 (школы)'!CE4</f>
        <v>0.2</v>
      </c>
      <c r="E29" s="48">
        <f>'Оценивание ЦТО-2022 (школы)'!CD7</f>
        <v>10</v>
      </c>
      <c r="F29" s="50">
        <f>'Оценивание ЦТО-2022 (школы)'!CE7</f>
        <v>0.4</v>
      </c>
      <c r="G29" s="48">
        <f>'Оценивание ЦТО-2022 (школы)'!CD13</f>
        <v>9</v>
      </c>
      <c r="H29" s="50">
        <f>'Оценивание ЦТО-2022 (школы)'!CE13</f>
        <v>0.75</v>
      </c>
      <c r="I29" s="48">
        <f>'Оценивание ЦТО-2022 (школы)'!CD20</f>
        <v>3</v>
      </c>
      <c r="J29" s="50">
        <f>'Оценивание ЦТО-2022 (школы)'!CE20</f>
        <v>0.33333333333333331</v>
      </c>
      <c r="K29" s="48">
        <f>'Оценивание ЦТО-2022 (школы)'!CD27</f>
        <v>13</v>
      </c>
      <c r="L29" s="50">
        <f>'Оценивание ЦТО-2022 (школы)'!CE27</f>
        <v>0.65</v>
      </c>
      <c r="M29" s="48">
        <f>'Оценивание ЦТО-2022 (школы)'!CD37</f>
        <v>37</v>
      </c>
      <c r="N29" s="50">
        <f>'Оценивание ЦТО-2022 (школы)'!CE37</f>
        <v>0.48684210526315791</v>
      </c>
      <c r="O29" s="14" t="str">
        <f>'Оценивание ЦТО-2022 (школы)'!CE38</f>
        <v>Средний</v>
      </c>
    </row>
    <row r="30" spans="1:15" x14ac:dyDescent="0.2">
      <c r="A30" s="46">
        <v>27</v>
      </c>
      <c r="B30" s="47" t="s">
        <v>172</v>
      </c>
      <c r="C30" s="48">
        <f>'Оценивание ЦТО-2022 (школы)'!CG4</f>
        <v>1</v>
      </c>
      <c r="D30" s="50">
        <f>'Оценивание ЦТО-2022 (школы)'!CH4</f>
        <v>0.1</v>
      </c>
      <c r="E30" s="48">
        <f>'Оценивание ЦТО-2022 (школы)'!CG7</f>
        <v>9</v>
      </c>
      <c r="F30" s="50">
        <f>'Оценивание ЦТО-2022 (школы)'!CH7</f>
        <v>0.36</v>
      </c>
      <c r="G30" s="48">
        <f>'Оценивание ЦТО-2022 (школы)'!CG13</f>
        <v>5</v>
      </c>
      <c r="H30" s="50">
        <f>'Оценивание ЦТО-2022 (школы)'!CH13</f>
        <v>0.41666666666666669</v>
      </c>
      <c r="I30" s="48">
        <f>'Оценивание ЦТО-2022 (школы)'!CG20</f>
        <v>6</v>
      </c>
      <c r="J30" s="50">
        <f>'Оценивание ЦТО-2022 (школы)'!CH20</f>
        <v>0.66666666666666663</v>
      </c>
      <c r="K30" s="48">
        <f>'Оценивание ЦТО-2022 (школы)'!CG27</f>
        <v>10</v>
      </c>
      <c r="L30" s="50">
        <f>'Оценивание ЦТО-2022 (школы)'!CH27</f>
        <v>0.5</v>
      </c>
      <c r="M30" s="48">
        <f>'Оценивание ЦТО-2022 (школы)'!CG37</f>
        <v>31</v>
      </c>
      <c r="N30" s="50">
        <f>'Оценивание ЦТО-2022 (школы)'!CH37</f>
        <v>0.40789473684210525</v>
      </c>
      <c r="O30" s="14" t="str">
        <f>'Оценивание ЦТО-2022 (школы)'!CH38</f>
        <v>Средний</v>
      </c>
    </row>
    <row r="31" spans="1:15" x14ac:dyDescent="0.2">
      <c r="A31" s="46">
        <v>28</v>
      </c>
      <c r="B31" s="47" t="s">
        <v>173</v>
      </c>
      <c r="C31" s="48">
        <f>'Оценивание ЦТО-2022 (школы)'!CJ4</f>
        <v>5</v>
      </c>
      <c r="D31" s="50">
        <f>'Оценивание ЦТО-2022 (школы)'!CK4</f>
        <v>0.5</v>
      </c>
      <c r="E31" s="48">
        <f>'Оценивание ЦТО-2022 (школы)'!CJ7</f>
        <v>13</v>
      </c>
      <c r="F31" s="50">
        <f>'Оценивание ЦТО-2022 (школы)'!CK7</f>
        <v>0.52</v>
      </c>
      <c r="G31" s="48">
        <f>'Оценивание ЦТО-2022 (школы)'!CJ13</f>
        <v>10</v>
      </c>
      <c r="H31" s="50">
        <f>'Оценивание ЦТО-2022 (школы)'!CK13</f>
        <v>0.83333333333333337</v>
      </c>
      <c r="I31" s="48">
        <f>'Оценивание ЦТО-2022 (школы)'!CJ20</f>
        <v>8</v>
      </c>
      <c r="J31" s="50">
        <f>'Оценивание ЦТО-2022 (школы)'!CK20</f>
        <v>0.88888888888888884</v>
      </c>
      <c r="K31" s="48">
        <f>'Оценивание ЦТО-2022 (школы)'!CJ27</f>
        <v>16</v>
      </c>
      <c r="L31" s="50">
        <f>'Оценивание ЦТО-2022 (школы)'!CK27</f>
        <v>0.8</v>
      </c>
      <c r="M31" s="48">
        <f>'Оценивание ЦТО-2022 (школы)'!CJ37</f>
        <v>52</v>
      </c>
      <c r="N31" s="50">
        <f>'Оценивание ЦТО-2022 (школы)'!CK37</f>
        <v>0.68421052631578949</v>
      </c>
      <c r="O31" s="14" t="str">
        <f>'Оценивание ЦТО-2022 (школы)'!CK38</f>
        <v>Средний</v>
      </c>
    </row>
    <row r="32" spans="1:15" x14ac:dyDescent="0.2">
      <c r="A32" s="46">
        <v>29</v>
      </c>
      <c r="B32" s="47" t="s">
        <v>174</v>
      </c>
      <c r="C32" s="48">
        <f>'Оценивание ЦТО-2022 (школы)'!CM4</f>
        <v>6</v>
      </c>
      <c r="D32" s="50">
        <f>'Оценивание ЦТО-2022 (школы)'!CN4</f>
        <v>0.6</v>
      </c>
      <c r="E32" s="48">
        <f>'Оценивание ЦТО-2022 (школы)'!CM7</f>
        <v>11</v>
      </c>
      <c r="F32" s="50">
        <f>'Оценивание ЦТО-2022 (школы)'!CN7</f>
        <v>0.44</v>
      </c>
      <c r="G32" s="48">
        <f>'Оценивание ЦТО-2022 (школы)'!CM13</f>
        <v>10</v>
      </c>
      <c r="H32" s="50">
        <f>'Оценивание ЦТО-2022 (школы)'!CN13</f>
        <v>0.83333333333333337</v>
      </c>
      <c r="I32" s="48">
        <f>'Оценивание ЦТО-2022 (школы)'!CM20</f>
        <v>5</v>
      </c>
      <c r="J32" s="50">
        <f>'Оценивание ЦТО-2022 (школы)'!CN20</f>
        <v>0.55555555555555558</v>
      </c>
      <c r="K32" s="48">
        <f>'Оценивание ЦТО-2022 (школы)'!CM27</f>
        <v>10</v>
      </c>
      <c r="L32" s="50">
        <f>'Оценивание ЦТО-2022 (школы)'!CN27</f>
        <v>0.5</v>
      </c>
      <c r="M32" s="48">
        <f>'Оценивание ЦТО-2022 (школы)'!CM37</f>
        <v>42</v>
      </c>
      <c r="N32" s="50">
        <f>'Оценивание ЦТО-2022 (школы)'!CN37</f>
        <v>0.55263157894736847</v>
      </c>
      <c r="O32" s="14" t="str">
        <f>'Оценивание ЦТО-2022 (школы)'!CN38</f>
        <v>Средний</v>
      </c>
    </row>
    <row r="33" spans="1:15" x14ac:dyDescent="0.2">
      <c r="A33" s="46">
        <v>30</v>
      </c>
      <c r="B33" s="47" t="s">
        <v>175</v>
      </c>
      <c r="C33" s="48">
        <f>'Оценивание ЦТО-2022 (школы)'!CP4</f>
        <v>7</v>
      </c>
      <c r="D33" s="50">
        <f>'Оценивание ЦТО-2022 (школы)'!CQ4</f>
        <v>0.7</v>
      </c>
      <c r="E33" s="48">
        <f>'Оценивание ЦТО-2022 (школы)'!CP7</f>
        <v>14</v>
      </c>
      <c r="F33" s="50">
        <f>'Оценивание ЦТО-2022 (школы)'!CQ7</f>
        <v>0.56000000000000005</v>
      </c>
      <c r="G33" s="48">
        <f>'Оценивание ЦТО-2022 (школы)'!CP13</f>
        <v>10</v>
      </c>
      <c r="H33" s="50">
        <f>'Оценивание ЦТО-2022 (школы)'!CQ13</f>
        <v>0.83333333333333337</v>
      </c>
      <c r="I33" s="48">
        <f>'Оценивание ЦТО-2022 (школы)'!CP20</f>
        <v>6</v>
      </c>
      <c r="J33" s="50">
        <f>'Оценивание ЦТО-2022 (школы)'!CQ20</f>
        <v>0.66666666666666663</v>
      </c>
      <c r="K33" s="48">
        <f>'Оценивание ЦТО-2022 (школы)'!CP27</f>
        <v>15</v>
      </c>
      <c r="L33" s="50">
        <f>'Оценивание ЦТО-2022 (школы)'!CQ27</f>
        <v>0.75</v>
      </c>
      <c r="M33" s="48">
        <f>'Оценивание ЦТО-2022 (школы)'!CP37</f>
        <v>52</v>
      </c>
      <c r="N33" s="50">
        <f>'Оценивание ЦТО-2022 (школы)'!CQ37</f>
        <v>0.68421052631578949</v>
      </c>
      <c r="O33" s="14" t="str">
        <f>'Оценивание ЦТО-2022 (школы)'!CQ38</f>
        <v>Средний</v>
      </c>
    </row>
    <row r="34" spans="1:15" x14ac:dyDescent="0.2">
      <c r="A34" s="46">
        <v>31</v>
      </c>
      <c r="B34" s="47" t="s">
        <v>176</v>
      </c>
      <c r="C34" s="48">
        <f>'Оценивание ЦТО-2022 (школы)'!CS4</f>
        <v>7</v>
      </c>
      <c r="D34" s="50">
        <f>'Оценивание ЦТО-2022 (школы)'!CT4</f>
        <v>0.7</v>
      </c>
      <c r="E34" s="48">
        <f>'Оценивание ЦТО-2022 (школы)'!CS7</f>
        <v>6</v>
      </c>
      <c r="F34" s="50">
        <f>'Оценивание ЦТО-2022 (школы)'!CT7</f>
        <v>0.24</v>
      </c>
      <c r="G34" s="48">
        <f>'Оценивание ЦТО-2022 (школы)'!CS13</f>
        <v>9</v>
      </c>
      <c r="H34" s="50">
        <f>'Оценивание ЦТО-2022 (школы)'!CT13</f>
        <v>0.75</v>
      </c>
      <c r="I34" s="48">
        <f>'Оценивание ЦТО-2022 (школы)'!CS20</f>
        <v>6</v>
      </c>
      <c r="J34" s="50">
        <f>'Оценивание ЦТО-2022 (школы)'!CT20</f>
        <v>0.66666666666666663</v>
      </c>
      <c r="K34" s="48">
        <f>'Оценивание ЦТО-2022 (школы)'!CS27</f>
        <v>7</v>
      </c>
      <c r="L34" s="50">
        <f>'Оценивание ЦТО-2022 (школы)'!CT27</f>
        <v>0.35</v>
      </c>
      <c r="M34" s="48">
        <f>'Оценивание ЦТО-2022 (школы)'!CS37</f>
        <v>35</v>
      </c>
      <c r="N34" s="50">
        <f>'Оценивание ЦТО-2022 (школы)'!CT37</f>
        <v>0.46052631578947367</v>
      </c>
      <c r="O34" s="14" t="str">
        <f>'Оценивание ЦТО-2022 (школы)'!CT38</f>
        <v>Средний</v>
      </c>
    </row>
    <row r="35" spans="1:15" x14ac:dyDescent="0.2">
      <c r="A35" s="46">
        <v>32</v>
      </c>
      <c r="B35" s="47" t="s">
        <v>85</v>
      </c>
      <c r="C35" s="48">
        <f>'Оценивание ЦТО-2022 (школы)'!CV4</f>
        <v>6</v>
      </c>
      <c r="D35" s="50">
        <f>'Оценивание ЦТО-2022 (школы)'!CW4</f>
        <v>0.6</v>
      </c>
      <c r="E35" s="48">
        <f>'Оценивание ЦТО-2022 (школы)'!CV7</f>
        <v>9</v>
      </c>
      <c r="F35" s="50">
        <f>'Оценивание ЦТО-2022 (школы)'!CW7</f>
        <v>0.36</v>
      </c>
      <c r="G35" s="48">
        <f>'Оценивание ЦТО-2022 (школы)'!CV13</f>
        <v>10</v>
      </c>
      <c r="H35" s="50">
        <f>'Оценивание ЦТО-2022 (школы)'!CW13</f>
        <v>0.83333333333333337</v>
      </c>
      <c r="I35" s="48">
        <f>'Оценивание ЦТО-2022 (школы)'!CV20</f>
        <v>8</v>
      </c>
      <c r="J35" s="50">
        <f>'Оценивание ЦТО-2022 (школы)'!CW20</f>
        <v>0.88888888888888884</v>
      </c>
      <c r="K35" s="48">
        <f>'Оценивание ЦТО-2022 (школы)'!CV27</f>
        <v>10</v>
      </c>
      <c r="L35" s="50">
        <f>'Оценивание ЦТО-2022 (школы)'!CW27</f>
        <v>0.5</v>
      </c>
      <c r="M35" s="48">
        <f>'Оценивание ЦТО-2022 (школы)'!CV37</f>
        <v>43</v>
      </c>
      <c r="N35" s="50">
        <f>'Оценивание ЦТО-2022 (школы)'!CW37</f>
        <v>0.56578947368421051</v>
      </c>
      <c r="O35" s="14" t="str">
        <f>'Оценивание ЦТО-2022 (школы)'!CW38</f>
        <v>Средний</v>
      </c>
    </row>
    <row r="36" spans="1:15" x14ac:dyDescent="0.2">
      <c r="A36" s="46">
        <v>33</v>
      </c>
      <c r="B36" s="47" t="s">
        <v>86</v>
      </c>
      <c r="C36" s="48">
        <f>'Оценивание ЦТО-2022 (школы)'!CY4</f>
        <v>7</v>
      </c>
      <c r="D36" s="50">
        <f>'Оценивание ЦТО-2022 (школы)'!CZ4</f>
        <v>0.7</v>
      </c>
      <c r="E36" s="48">
        <f>'Оценивание ЦТО-2022 (школы)'!CY7</f>
        <v>14</v>
      </c>
      <c r="F36" s="50">
        <f>'Оценивание ЦТО-2022 (школы)'!CZ7</f>
        <v>0.56000000000000005</v>
      </c>
      <c r="G36" s="48">
        <f>'Оценивание ЦТО-2022 (школы)'!CY13</f>
        <v>10</v>
      </c>
      <c r="H36" s="50">
        <f>'Оценивание ЦТО-2022 (школы)'!CZ13</f>
        <v>0.83333333333333337</v>
      </c>
      <c r="I36" s="48">
        <f>'Оценивание ЦТО-2022 (школы)'!CY20</f>
        <v>9</v>
      </c>
      <c r="J36" s="50">
        <f>'Оценивание ЦТО-2022 (школы)'!CZ20</f>
        <v>1</v>
      </c>
      <c r="K36" s="48">
        <f>'Оценивание ЦТО-2022 (школы)'!CY27</f>
        <v>14</v>
      </c>
      <c r="L36" s="50">
        <f>'Оценивание ЦТО-2022 (школы)'!CZ27</f>
        <v>0.7</v>
      </c>
      <c r="M36" s="48">
        <f>'Оценивание ЦТО-2022 (школы)'!CY37</f>
        <v>54</v>
      </c>
      <c r="N36" s="50">
        <f>'Оценивание ЦТО-2022 (школы)'!CZ37</f>
        <v>0.71052631578947367</v>
      </c>
      <c r="O36" s="14" t="str">
        <f>'Оценивание ЦТО-2022 (школы)'!CZ38</f>
        <v>Средний</v>
      </c>
    </row>
    <row r="37" spans="1:15" x14ac:dyDescent="0.2">
      <c r="A37" s="46">
        <v>34</v>
      </c>
      <c r="B37" s="47" t="s">
        <v>177</v>
      </c>
      <c r="C37" s="48">
        <f>'Оценивание ЦТО-2022 (школы)'!DB4</f>
        <v>7</v>
      </c>
      <c r="D37" s="50">
        <f>'Оценивание ЦТО-2022 (школы)'!DC4</f>
        <v>0.7</v>
      </c>
      <c r="E37" s="48">
        <f>'Оценивание ЦТО-2022 (школы)'!DB7</f>
        <v>12</v>
      </c>
      <c r="F37" s="50">
        <f>'Оценивание ЦТО-2022 (школы)'!DC7</f>
        <v>0.48</v>
      </c>
      <c r="G37" s="48">
        <f>'Оценивание ЦТО-2022 (школы)'!DB13</f>
        <v>10</v>
      </c>
      <c r="H37" s="50">
        <f>'Оценивание ЦТО-2022 (школы)'!DC13</f>
        <v>0.83333333333333337</v>
      </c>
      <c r="I37" s="48">
        <f>'Оценивание ЦТО-2022 (школы)'!DB20</f>
        <v>9</v>
      </c>
      <c r="J37" s="50">
        <f>'Оценивание ЦТО-2022 (школы)'!DC20</f>
        <v>1</v>
      </c>
      <c r="K37" s="48">
        <f>'Оценивание ЦТО-2022 (школы)'!DB27</f>
        <v>10</v>
      </c>
      <c r="L37" s="50">
        <f>'Оценивание ЦТО-2022 (школы)'!DC27</f>
        <v>0.5</v>
      </c>
      <c r="M37" s="48">
        <f>'Оценивание ЦТО-2022 (школы)'!DB37</f>
        <v>48</v>
      </c>
      <c r="N37" s="50">
        <f>'Оценивание ЦТО-2022 (школы)'!DC37</f>
        <v>0.63157894736842102</v>
      </c>
      <c r="O37" s="14" t="str">
        <f>'Оценивание ЦТО-2022 (школы)'!DC38</f>
        <v>Средний</v>
      </c>
    </row>
    <row r="38" spans="1:15" s="45" customFormat="1" x14ac:dyDescent="0.2">
      <c r="A38" s="44"/>
      <c r="B38" s="49" t="s">
        <v>83</v>
      </c>
      <c r="C38" s="52">
        <f t="shared" ref="C38:L38" si="0">AVERAGE(C4:C37)</f>
        <v>4.1764705882352944</v>
      </c>
      <c r="D38" s="51">
        <f t="shared" si="0"/>
        <v>0.41764705882352926</v>
      </c>
      <c r="E38" s="52">
        <f t="shared" si="0"/>
        <v>10.205882352941176</v>
      </c>
      <c r="F38" s="51">
        <f t="shared" si="0"/>
        <v>0.40823529411764714</v>
      </c>
      <c r="G38" s="52">
        <f t="shared" si="0"/>
        <v>9.617647058823529</v>
      </c>
      <c r="H38" s="51">
        <f t="shared" si="0"/>
        <v>0.80147058823529393</v>
      </c>
      <c r="I38" s="52">
        <f t="shared" si="0"/>
        <v>6.0882352941176467</v>
      </c>
      <c r="J38" s="51">
        <f t="shared" si="0"/>
        <v>0.67647058823529427</v>
      </c>
      <c r="K38" s="52">
        <f t="shared" si="0"/>
        <v>11.294117647058824</v>
      </c>
      <c r="L38" s="51">
        <f t="shared" si="0"/>
        <v>0.56470588235294128</v>
      </c>
      <c r="M38" s="52">
        <f>AVERAGE(M4:M37)</f>
        <v>41.470588235294116</v>
      </c>
      <c r="N38" s="51">
        <f>AVERAGE(N4:N37)</f>
        <v>0.54566563467492257</v>
      </c>
      <c r="O38" s="58" t="str">
        <f>IF(N38=40%,"Низкий",IF(N38&lt;=80%,"Средний","Высокий"))</f>
        <v>Средний</v>
      </c>
    </row>
    <row r="39" spans="1:15" x14ac:dyDescent="0.2">
      <c r="D39" s="66" t="str">
        <f>IF(D38=40%,"Низкий",IF(D38&lt;=80%,"Средний","Высокий"))</f>
        <v>Средний</v>
      </c>
      <c r="F39" s="66" t="str">
        <f>IF(F38=40%,"Низкий",IF(F38&lt;=80%,"Средний","Высокий"))</f>
        <v>Средний</v>
      </c>
      <c r="H39" s="66" t="str">
        <f>IF(H38=40%,"Низкий",IF(H38&lt;=80%,"Средний","Высокий"))</f>
        <v>Высокий</v>
      </c>
      <c r="J39" s="66" t="str">
        <f>IF(J38=40%,"Низкий",IF(J38&lt;=80%,"Средний","Высокий"))</f>
        <v>Средний</v>
      </c>
      <c r="L39" s="66" t="str">
        <f>IF(L38=40%,"Низкий",IF(L38&lt;=80%,"Средний","Высокий"))</f>
        <v>Средний</v>
      </c>
      <c r="N39" s="66" t="str">
        <f>IF(N38=40%,"Низкий",IF(N38&lt;=80%,"Средний","Высокий"))</f>
        <v>Средний</v>
      </c>
    </row>
  </sheetData>
  <autoFilter ref="A3:O3"/>
  <mergeCells count="7">
    <mergeCell ref="A1:O1"/>
    <mergeCell ref="C2:D2"/>
    <mergeCell ref="E2:F2"/>
    <mergeCell ref="G2:H2"/>
    <mergeCell ref="I2:J2"/>
    <mergeCell ref="K2:L2"/>
    <mergeCell ref="M2:O2"/>
  </mergeCells>
  <conditionalFormatting sqref="O4:O38">
    <cfRule type="cellIs" dxfId="32" priority="19" operator="equal">
      <formula>"Низкий"</formula>
    </cfRule>
    <cfRule type="cellIs" dxfId="31" priority="20" operator="equal">
      <formula>"Средний"</formula>
    </cfRule>
    <cfRule type="cellIs" dxfId="30" priority="21" operator="equal">
      <formula>"Высокий"</formula>
    </cfRule>
  </conditionalFormatting>
  <conditionalFormatting sqref="D39">
    <cfRule type="cellIs" dxfId="29" priority="16" operator="equal">
      <formula>"Низкий"</formula>
    </cfRule>
    <cfRule type="cellIs" dxfId="28" priority="17" operator="equal">
      <formula>"Средний"</formula>
    </cfRule>
    <cfRule type="cellIs" dxfId="27" priority="18" operator="equal">
      <formula>"Высокий"</formula>
    </cfRule>
  </conditionalFormatting>
  <conditionalFormatting sqref="F39">
    <cfRule type="cellIs" dxfId="26" priority="13" operator="equal">
      <formula>"Низкий"</formula>
    </cfRule>
    <cfRule type="cellIs" dxfId="25" priority="14" operator="equal">
      <formula>"Средний"</formula>
    </cfRule>
    <cfRule type="cellIs" dxfId="24" priority="15" operator="equal">
      <formula>"Высокий"</formula>
    </cfRule>
  </conditionalFormatting>
  <conditionalFormatting sqref="H39">
    <cfRule type="cellIs" dxfId="23" priority="10" operator="equal">
      <formula>"Низкий"</formula>
    </cfRule>
    <cfRule type="cellIs" dxfId="22" priority="11" operator="equal">
      <formula>"Средний"</formula>
    </cfRule>
    <cfRule type="cellIs" dxfId="21" priority="12" operator="equal">
      <formula>"Высокий"</formula>
    </cfRule>
  </conditionalFormatting>
  <conditionalFormatting sqref="J39">
    <cfRule type="cellIs" dxfId="20" priority="7" operator="equal">
      <formula>"Низкий"</formula>
    </cfRule>
    <cfRule type="cellIs" dxfId="19" priority="8" operator="equal">
      <formula>"Средний"</formula>
    </cfRule>
    <cfRule type="cellIs" dxfId="18" priority="9" operator="equal">
      <formula>"Высокий"</formula>
    </cfRule>
  </conditionalFormatting>
  <conditionalFormatting sqref="L39">
    <cfRule type="cellIs" dxfId="17" priority="4" operator="equal">
      <formula>"Низкий"</formula>
    </cfRule>
    <cfRule type="cellIs" dxfId="16" priority="5" operator="equal">
      <formula>"Средний"</formula>
    </cfRule>
    <cfRule type="cellIs" dxfId="15" priority="6" operator="equal">
      <formula>"Высокий"</formula>
    </cfRule>
  </conditionalFormatting>
  <conditionalFormatting sqref="N39">
    <cfRule type="cellIs" dxfId="14" priority="1" operator="equal">
      <formula>"Низкий"</formula>
    </cfRule>
    <cfRule type="cellIs" dxfId="13" priority="2" operator="equal">
      <formula>"Средний"</formula>
    </cfRule>
    <cfRule type="cellIs" dxfId="12" priority="3" operator="equal">
      <formula>"Высокий"</formula>
    </cfRule>
  </conditionalFormatting>
  <pageMargins left="0.70866141732283472" right="0.70866141732283472" top="0.74803149606299213" bottom="0.74803149606299213"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115" zoomScaleNormal="115" workbookViewId="0">
      <selection activeCell="B4" sqref="B4:K38"/>
    </sheetView>
  </sheetViews>
  <sheetFormatPr defaultRowHeight="11.25" x14ac:dyDescent="0.2"/>
  <cols>
    <col min="1" max="1" width="4" style="43" customWidth="1"/>
    <col min="2" max="2" width="40.5703125" style="43" customWidth="1"/>
    <col min="3" max="10" width="7.7109375" style="43" customWidth="1"/>
    <col min="11" max="11" width="12.5703125" style="43" customWidth="1"/>
    <col min="12" max="16384" width="9.140625" style="43"/>
  </cols>
  <sheetData>
    <row r="1" spans="1:11" ht="50.25" customHeight="1" x14ac:dyDescent="0.2">
      <c r="A1" s="94" t="s">
        <v>191</v>
      </c>
      <c r="B1" s="94"/>
      <c r="C1" s="94"/>
      <c r="D1" s="94"/>
      <c r="E1" s="94"/>
      <c r="F1" s="94"/>
      <c r="G1" s="94"/>
      <c r="H1" s="94"/>
      <c r="I1" s="94"/>
      <c r="J1" s="94"/>
      <c r="K1" s="94"/>
    </row>
    <row r="2" spans="1:11" x14ac:dyDescent="0.2">
      <c r="C2" s="59" t="s">
        <v>180</v>
      </c>
      <c r="D2" s="59" t="s">
        <v>181</v>
      </c>
      <c r="E2" s="59" t="s">
        <v>182</v>
      </c>
      <c r="F2" s="59" t="s">
        <v>183</v>
      </c>
      <c r="G2" s="60" t="s">
        <v>184</v>
      </c>
      <c r="H2" s="95" t="s">
        <v>185</v>
      </c>
      <c r="I2" s="99"/>
      <c r="J2" s="99"/>
      <c r="K2" s="96"/>
    </row>
    <row r="3" spans="1:11" s="45" customFormat="1" x14ac:dyDescent="0.2">
      <c r="A3" s="60" t="s">
        <v>14</v>
      </c>
      <c r="B3" s="60" t="s">
        <v>81</v>
      </c>
      <c r="C3" s="60" t="s">
        <v>82</v>
      </c>
      <c r="D3" s="60" t="s">
        <v>82</v>
      </c>
      <c r="E3" s="60" t="s">
        <v>82</v>
      </c>
      <c r="F3" s="60" t="s">
        <v>82</v>
      </c>
      <c r="G3" s="60" t="s">
        <v>82</v>
      </c>
      <c r="H3" s="60" t="s">
        <v>82</v>
      </c>
      <c r="I3" s="60" t="s">
        <v>190</v>
      </c>
      <c r="J3" s="60" t="s">
        <v>19</v>
      </c>
      <c r="K3" s="60" t="s">
        <v>90</v>
      </c>
    </row>
    <row r="4" spans="1:11" x14ac:dyDescent="0.2">
      <c r="A4" s="46">
        <v>33</v>
      </c>
      <c r="B4" s="47" t="s">
        <v>86</v>
      </c>
      <c r="C4" s="48">
        <f>'Оценивание ЦТО-2022 (школы)'!CY4</f>
        <v>7</v>
      </c>
      <c r="D4" s="48">
        <f>'Оценивание ЦТО-2022 (школы)'!CY7</f>
        <v>14</v>
      </c>
      <c r="E4" s="48">
        <f>'Оценивание ЦТО-2022 (школы)'!CY13</f>
        <v>10</v>
      </c>
      <c r="F4" s="48">
        <f>'Оценивание ЦТО-2022 (школы)'!CY20</f>
        <v>9</v>
      </c>
      <c r="G4" s="48">
        <f>'Оценивание ЦТО-2022 (школы)'!CY27</f>
        <v>14</v>
      </c>
      <c r="H4" s="48">
        <f>'Оценивание ЦТО-2022 (школы)'!CY37</f>
        <v>54</v>
      </c>
      <c r="I4" s="48">
        <v>1</v>
      </c>
      <c r="J4" s="50">
        <f>'Оценивание ЦТО-2022 (школы)'!CZ37</f>
        <v>0.71052631578947367</v>
      </c>
      <c r="K4" s="14" t="str">
        <f>'Оценивание ЦТО-2022 (школы)'!CZ38</f>
        <v>Средний</v>
      </c>
    </row>
    <row r="5" spans="1:11" x14ac:dyDescent="0.2">
      <c r="A5" s="46">
        <v>19</v>
      </c>
      <c r="B5" s="47" t="s">
        <v>164</v>
      </c>
      <c r="C5" s="48">
        <f>'Оценивание ЦТО-2022 (школы)'!BI4</f>
        <v>5</v>
      </c>
      <c r="D5" s="48">
        <f>'Оценивание ЦТО-2022 (школы)'!BI7</f>
        <v>13</v>
      </c>
      <c r="E5" s="48">
        <f>'Оценивание ЦТО-2022 (школы)'!BI13</f>
        <v>10</v>
      </c>
      <c r="F5" s="48">
        <f>'Оценивание ЦТО-2022 (школы)'!BI20</f>
        <v>8</v>
      </c>
      <c r="G5" s="48">
        <f>'Оценивание ЦТО-2022 (школы)'!BI27</f>
        <v>16</v>
      </c>
      <c r="H5" s="48">
        <f>'Оценивание ЦТО-2022 (школы)'!BI37</f>
        <v>52</v>
      </c>
      <c r="I5" s="48">
        <v>2</v>
      </c>
      <c r="J5" s="50">
        <f>'Оценивание ЦТО-2022 (школы)'!BJ37</f>
        <v>0.68421052631578949</v>
      </c>
      <c r="K5" s="14" t="str">
        <f>'Оценивание ЦТО-2022 (школы)'!BJ38</f>
        <v>Средний</v>
      </c>
    </row>
    <row r="6" spans="1:11" x14ac:dyDescent="0.2">
      <c r="A6" s="46">
        <v>28</v>
      </c>
      <c r="B6" s="47" t="s">
        <v>173</v>
      </c>
      <c r="C6" s="48">
        <f>'Оценивание ЦТО-2022 (школы)'!CJ4</f>
        <v>5</v>
      </c>
      <c r="D6" s="48">
        <f>'Оценивание ЦТО-2022 (школы)'!CJ7</f>
        <v>13</v>
      </c>
      <c r="E6" s="48">
        <f>'Оценивание ЦТО-2022 (школы)'!CJ13</f>
        <v>10</v>
      </c>
      <c r="F6" s="48">
        <f>'Оценивание ЦТО-2022 (школы)'!CJ20</f>
        <v>8</v>
      </c>
      <c r="G6" s="48">
        <f>'Оценивание ЦТО-2022 (школы)'!CJ27</f>
        <v>16</v>
      </c>
      <c r="H6" s="48">
        <f>'Оценивание ЦТО-2022 (школы)'!CJ37</f>
        <v>52</v>
      </c>
      <c r="I6" s="48">
        <v>2</v>
      </c>
      <c r="J6" s="50">
        <f>'Оценивание ЦТО-2022 (школы)'!CK37</f>
        <v>0.68421052631578949</v>
      </c>
      <c r="K6" s="14" t="str">
        <f>'Оценивание ЦТО-2022 (школы)'!CK38</f>
        <v>Средний</v>
      </c>
    </row>
    <row r="7" spans="1:11" x14ac:dyDescent="0.2">
      <c r="A7" s="46">
        <v>30</v>
      </c>
      <c r="B7" s="47" t="s">
        <v>175</v>
      </c>
      <c r="C7" s="48">
        <f>'Оценивание ЦТО-2022 (школы)'!CP4</f>
        <v>7</v>
      </c>
      <c r="D7" s="48">
        <f>'Оценивание ЦТО-2022 (школы)'!CP7</f>
        <v>14</v>
      </c>
      <c r="E7" s="48">
        <f>'Оценивание ЦТО-2022 (школы)'!CP13</f>
        <v>10</v>
      </c>
      <c r="F7" s="48">
        <f>'Оценивание ЦТО-2022 (школы)'!CP20</f>
        <v>6</v>
      </c>
      <c r="G7" s="48">
        <f>'Оценивание ЦТО-2022 (школы)'!CP27</f>
        <v>15</v>
      </c>
      <c r="H7" s="48">
        <f>'Оценивание ЦТО-2022 (школы)'!CP37</f>
        <v>52</v>
      </c>
      <c r="I7" s="48">
        <v>2</v>
      </c>
      <c r="J7" s="50">
        <f>'Оценивание ЦТО-2022 (школы)'!CQ37</f>
        <v>0.68421052631578949</v>
      </c>
      <c r="K7" s="14" t="str">
        <f>'Оценивание ЦТО-2022 (школы)'!CQ38</f>
        <v>Средний</v>
      </c>
    </row>
    <row r="8" spans="1:11" x14ac:dyDescent="0.2">
      <c r="A8" s="46">
        <v>22</v>
      </c>
      <c r="B8" s="47" t="s">
        <v>167</v>
      </c>
      <c r="C8" s="48">
        <f>'Оценивание ЦТО-2022 (школы)'!BR4</f>
        <v>7</v>
      </c>
      <c r="D8" s="48">
        <f>'Оценивание ЦТО-2022 (школы)'!BR7</f>
        <v>12</v>
      </c>
      <c r="E8" s="48">
        <f>'Оценивание ЦТО-2022 (школы)'!BR13</f>
        <v>10</v>
      </c>
      <c r="F8" s="48">
        <f>'Оценивание ЦТО-2022 (школы)'!BR20</f>
        <v>6</v>
      </c>
      <c r="G8" s="48">
        <f>'Оценивание ЦТО-2022 (школы)'!BR27</f>
        <v>14</v>
      </c>
      <c r="H8" s="48">
        <f>'Оценивание ЦТО-2022 (школы)'!BR37</f>
        <v>49</v>
      </c>
      <c r="I8" s="48">
        <v>3</v>
      </c>
      <c r="J8" s="50">
        <f>'Оценивание ЦТО-2022 (школы)'!BS37</f>
        <v>0.64473684210526316</v>
      </c>
      <c r="K8" s="14" t="str">
        <f>'Оценивание ЦТО-2022 (школы)'!BS38</f>
        <v>Средний</v>
      </c>
    </row>
    <row r="9" spans="1:11" x14ac:dyDescent="0.2">
      <c r="A9" s="46">
        <v>34</v>
      </c>
      <c r="B9" s="47" t="s">
        <v>177</v>
      </c>
      <c r="C9" s="48">
        <f>'Оценивание ЦТО-2022 (школы)'!DB4</f>
        <v>7</v>
      </c>
      <c r="D9" s="48">
        <f>'Оценивание ЦТО-2022 (школы)'!DB7</f>
        <v>12</v>
      </c>
      <c r="E9" s="48">
        <f>'Оценивание ЦТО-2022 (школы)'!DB13</f>
        <v>10</v>
      </c>
      <c r="F9" s="48">
        <f>'Оценивание ЦТО-2022 (школы)'!DB20</f>
        <v>9</v>
      </c>
      <c r="G9" s="48">
        <f>'Оценивание ЦТО-2022 (школы)'!DB27</f>
        <v>10</v>
      </c>
      <c r="H9" s="48">
        <f>'Оценивание ЦТО-2022 (школы)'!DB37</f>
        <v>48</v>
      </c>
      <c r="I9" s="48">
        <v>4</v>
      </c>
      <c r="J9" s="50">
        <f>'Оценивание ЦТО-2022 (школы)'!DC37</f>
        <v>0.63157894736842102</v>
      </c>
      <c r="K9" s="14" t="str">
        <f>'Оценивание ЦТО-2022 (школы)'!DC38</f>
        <v>Средний</v>
      </c>
    </row>
    <row r="10" spans="1:11" x14ac:dyDescent="0.2">
      <c r="A10" s="46">
        <v>5</v>
      </c>
      <c r="B10" s="47" t="s">
        <v>150</v>
      </c>
      <c r="C10" s="48">
        <f>'Оценивание ЦТО-2022 (школы)'!S4</f>
        <v>4</v>
      </c>
      <c r="D10" s="48">
        <f>'Оценивание ЦТО-2022 (школы)'!S7</f>
        <v>11</v>
      </c>
      <c r="E10" s="48">
        <f>'Оценивание ЦТО-2022 (школы)'!S13</f>
        <v>10</v>
      </c>
      <c r="F10" s="48">
        <f>'Оценивание ЦТО-2022 (школы)'!S20</f>
        <v>6</v>
      </c>
      <c r="G10" s="48">
        <f>'Оценивание ЦТО-2022 (школы)'!S27</f>
        <v>15</v>
      </c>
      <c r="H10" s="48">
        <f>'Оценивание ЦТО-2022 (школы)'!S37</f>
        <v>46</v>
      </c>
      <c r="I10" s="48">
        <v>5</v>
      </c>
      <c r="J10" s="50">
        <f>'Оценивание ЦТО-2022 (школы)'!T37</f>
        <v>0.60526315789473684</v>
      </c>
      <c r="K10" s="14" t="str">
        <f>'Оценивание ЦТО-2022 (школы)'!T38</f>
        <v>Средний</v>
      </c>
    </row>
    <row r="11" spans="1:11" x14ac:dyDescent="0.2">
      <c r="A11" s="46">
        <v>7</v>
      </c>
      <c r="B11" s="47" t="s">
        <v>152</v>
      </c>
      <c r="C11" s="48">
        <f>'Оценивание ЦТО-2022 (школы)'!Y4</f>
        <v>4</v>
      </c>
      <c r="D11" s="48">
        <f>'Оценивание ЦТО-2022 (школы)'!Y7</f>
        <v>9</v>
      </c>
      <c r="E11" s="48">
        <f>'Оценивание ЦТО-2022 (школы)'!Y13</f>
        <v>10</v>
      </c>
      <c r="F11" s="48">
        <f>'Оценивание ЦТО-2022 (школы)'!Y20</f>
        <v>8</v>
      </c>
      <c r="G11" s="48">
        <f>'Оценивание ЦТО-2022 (школы)'!Y27</f>
        <v>15</v>
      </c>
      <c r="H11" s="48">
        <f>'Оценивание ЦТО-2022 (школы)'!Y37</f>
        <v>46</v>
      </c>
      <c r="I11" s="48">
        <v>5</v>
      </c>
      <c r="J11" s="50">
        <f>'Оценивание ЦТО-2022 (школы)'!Z37</f>
        <v>0.60526315789473684</v>
      </c>
      <c r="K11" s="14" t="str">
        <f>'Оценивание ЦТО-2022 (школы)'!Z38</f>
        <v>Средний</v>
      </c>
    </row>
    <row r="12" spans="1:11" x14ac:dyDescent="0.2">
      <c r="A12" s="46">
        <v>13</v>
      </c>
      <c r="B12" s="47" t="s">
        <v>158</v>
      </c>
      <c r="C12" s="48">
        <f>'Оценивание ЦТО-2022 (школы)'!AQ4</f>
        <v>6</v>
      </c>
      <c r="D12" s="48">
        <f>'Оценивание ЦТО-2022 (школы)'!AQ7</f>
        <v>12</v>
      </c>
      <c r="E12" s="48">
        <f>'Оценивание ЦТО-2022 (школы)'!AQ13</f>
        <v>10</v>
      </c>
      <c r="F12" s="48">
        <f>'Оценивание ЦТО-2022 (школы)'!AQ20</f>
        <v>7</v>
      </c>
      <c r="G12" s="48">
        <f>'Оценивание ЦТО-2022 (школы)'!AQ27</f>
        <v>11</v>
      </c>
      <c r="H12" s="48">
        <f>'Оценивание ЦТО-2022 (школы)'!AQ37</f>
        <v>46</v>
      </c>
      <c r="I12" s="48">
        <v>5</v>
      </c>
      <c r="J12" s="50">
        <f>'Оценивание ЦТО-2022 (школы)'!AR37</f>
        <v>0.60526315789473684</v>
      </c>
      <c r="K12" s="14" t="str">
        <f>'Оценивание ЦТО-2022 (школы)'!AR38</f>
        <v>Средний</v>
      </c>
    </row>
    <row r="13" spans="1:11" x14ac:dyDescent="0.2">
      <c r="A13" s="46">
        <v>20</v>
      </c>
      <c r="B13" s="47" t="s">
        <v>165</v>
      </c>
      <c r="C13" s="48">
        <f>'Оценивание ЦТО-2022 (школы)'!BL4</f>
        <v>5</v>
      </c>
      <c r="D13" s="48">
        <f>'Оценивание ЦТО-2022 (школы)'!BL7</f>
        <v>11</v>
      </c>
      <c r="E13" s="48">
        <f>'Оценивание ЦТО-2022 (школы)'!BL13</f>
        <v>10</v>
      </c>
      <c r="F13" s="48">
        <f>'Оценивание ЦТО-2022 (школы)'!BL20</f>
        <v>3</v>
      </c>
      <c r="G13" s="48">
        <f>'Оценивание ЦТО-2022 (школы)'!BL27</f>
        <v>16</v>
      </c>
      <c r="H13" s="48">
        <f>'Оценивание ЦТО-2022 (школы)'!BL37</f>
        <v>45</v>
      </c>
      <c r="I13" s="48">
        <v>6</v>
      </c>
      <c r="J13" s="50">
        <f>'Оценивание ЦТО-2022 (школы)'!BM37</f>
        <v>0.59210526315789469</v>
      </c>
      <c r="K13" s="14" t="str">
        <f>'Оценивание ЦТО-2022 (школы)'!BM38</f>
        <v>Средний</v>
      </c>
    </row>
    <row r="14" spans="1:11" x14ac:dyDescent="0.2">
      <c r="A14" s="46">
        <v>6</v>
      </c>
      <c r="B14" s="47" t="s">
        <v>151</v>
      </c>
      <c r="C14" s="48">
        <f>'Оценивание ЦТО-2022 (школы)'!V4</f>
        <v>5</v>
      </c>
      <c r="D14" s="48">
        <f>'Оценивание ЦТО-2022 (школы)'!V7</f>
        <v>10</v>
      </c>
      <c r="E14" s="48">
        <f>'Оценивание ЦТО-2022 (школы)'!V13</f>
        <v>10</v>
      </c>
      <c r="F14" s="48">
        <f>'Оценивание ЦТО-2022 (школы)'!V20</f>
        <v>6</v>
      </c>
      <c r="G14" s="48">
        <f>'Оценивание ЦТО-2022 (школы)'!V27</f>
        <v>13</v>
      </c>
      <c r="H14" s="48">
        <f>'Оценивание ЦТО-2022 (школы)'!V37</f>
        <v>44</v>
      </c>
      <c r="I14" s="48">
        <v>7</v>
      </c>
      <c r="J14" s="50">
        <f>'Оценивание ЦТО-2022 (школы)'!W37</f>
        <v>0.57894736842105265</v>
      </c>
      <c r="K14" s="14" t="str">
        <f>'Оценивание ЦТО-2022 (школы)'!W38</f>
        <v>Средний</v>
      </c>
    </row>
    <row r="15" spans="1:11" x14ac:dyDescent="0.2">
      <c r="A15" s="46">
        <v>11</v>
      </c>
      <c r="B15" s="47" t="s">
        <v>156</v>
      </c>
      <c r="C15" s="48">
        <f>'Оценивание ЦТО-2022 (школы)'!AK4</f>
        <v>5</v>
      </c>
      <c r="D15" s="48">
        <f>'Оценивание ЦТО-2022 (школы)'!AK7</f>
        <v>11</v>
      </c>
      <c r="E15" s="48">
        <f>'Оценивание ЦТО-2022 (школы)'!AK13</f>
        <v>10</v>
      </c>
      <c r="F15" s="48">
        <f>'Оценивание ЦТО-2022 (школы)'!AK20</f>
        <v>8</v>
      </c>
      <c r="G15" s="48">
        <f>'Оценивание ЦТО-2022 (школы)'!AK27</f>
        <v>10</v>
      </c>
      <c r="H15" s="48">
        <f>'Оценивание ЦТО-2022 (школы)'!AK37</f>
        <v>44</v>
      </c>
      <c r="I15" s="48">
        <v>7</v>
      </c>
      <c r="J15" s="50">
        <f>'Оценивание ЦТО-2022 (школы)'!AL37</f>
        <v>0.57894736842105265</v>
      </c>
      <c r="K15" s="14" t="str">
        <f>'Оценивание ЦТО-2022 (школы)'!AL38</f>
        <v>Средний</v>
      </c>
    </row>
    <row r="16" spans="1:11" x14ac:dyDescent="0.2">
      <c r="A16" s="46">
        <v>3</v>
      </c>
      <c r="B16" s="47" t="s">
        <v>148</v>
      </c>
      <c r="C16" s="48">
        <f>'Оценивание ЦТО-2022 (школы)'!P4</f>
        <v>2</v>
      </c>
      <c r="D16" s="48">
        <f>'Оценивание ЦТО-2022 (школы)'!M7</f>
        <v>10</v>
      </c>
      <c r="E16" s="48">
        <f>'Оценивание ЦТО-2022 (школы)'!M13</f>
        <v>10</v>
      </c>
      <c r="F16" s="48">
        <f>'Оценивание ЦТО-2022 (школы)'!M20</f>
        <v>8</v>
      </c>
      <c r="G16" s="48">
        <f>'Оценивание ЦТО-2022 (школы)'!M27</f>
        <v>10</v>
      </c>
      <c r="H16" s="48">
        <f>'Оценивание ЦТО-2022 (школы)'!M37</f>
        <v>43</v>
      </c>
      <c r="I16" s="48">
        <v>8</v>
      </c>
      <c r="J16" s="50">
        <f>'Оценивание ЦТО-2022 (школы)'!N37</f>
        <v>0.56578947368421051</v>
      </c>
      <c r="K16" s="14" t="str">
        <f>'Оценивание ЦТО-2022 (школы)'!N38</f>
        <v>Средний</v>
      </c>
    </row>
    <row r="17" spans="1:11" x14ac:dyDescent="0.2">
      <c r="A17" s="46">
        <v>32</v>
      </c>
      <c r="B17" s="47" t="s">
        <v>85</v>
      </c>
      <c r="C17" s="48">
        <f>'Оценивание ЦТО-2022 (школы)'!CV4</f>
        <v>6</v>
      </c>
      <c r="D17" s="48">
        <f>'Оценивание ЦТО-2022 (школы)'!CV7</f>
        <v>9</v>
      </c>
      <c r="E17" s="48">
        <f>'Оценивание ЦТО-2022 (школы)'!CV13</f>
        <v>10</v>
      </c>
      <c r="F17" s="48">
        <f>'Оценивание ЦТО-2022 (школы)'!CV20</f>
        <v>8</v>
      </c>
      <c r="G17" s="48">
        <f>'Оценивание ЦТО-2022 (школы)'!CV27</f>
        <v>10</v>
      </c>
      <c r="H17" s="48">
        <f>'Оценивание ЦТО-2022 (школы)'!CV37</f>
        <v>43</v>
      </c>
      <c r="I17" s="48">
        <v>8</v>
      </c>
      <c r="J17" s="50">
        <f>'Оценивание ЦТО-2022 (школы)'!CW37</f>
        <v>0.56578947368421051</v>
      </c>
      <c r="K17" s="14" t="str">
        <f>'Оценивание ЦТО-2022 (школы)'!CW38</f>
        <v>Средний</v>
      </c>
    </row>
    <row r="18" spans="1:11" x14ac:dyDescent="0.2">
      <c r="A18" s="46">
        <v>1</v>
      </c>
      <c r="B18" s="47" t="s">
        <v>178</v>
      </c>
      <c r="C18" s="48">
        <f>'Оценивание ЦТО-2022 (школы)'!G4</f>
        <v>3</v>
      </c>
      <c r="D18" s="48">
        <f>'Оценивание ЦТО-2022 (школы)'!G7</f>
        <v>8</v>
      </c>
      <c r="E18" s="48">
        <f>'Оценивание ЦТО-2022 (школы)'!G13</f>
        <v>10</v>
      </c>
      <c r="F18" s="48">
        <f>'Оценивание ЦТО-2022 (школы)'!G20</f>
        <v>7</v>
      </c>
      <c r="G18" s="48">
        <f>'Оценивание ЦТО-2022 (школы)'!G27</f>
        <v>14</v>
      </c>
      <c r="H18" s="48">
        <f>'Оценивание ЦТО-2022 (школы)'!G37</f>
        <v>42</v>
      </c>
      <c r="I18" s="48">
        <v>9</v>
      </c>
      <c r="J18" s="50">
        <f>'Оценивание ЦТО-2022 (школы)'!H37</f>
        <v>0.55263157894736847</v>
      </c>
      <c r="K18" s="14" t="str">
        <f>'Оценивание ЦТО-2022 (школы)'!H38</f>
        <v>Средний</v>
      </c>
    </row>
    <row r="19" spans="1:11" x14ac:dyDescent="0.2">
      <c r="A19" s="46">
        <v>25</v>
      </c>
      <c r="B19" s="47" t="s">
        <v>170</v>
      </c>
      <c r="C19" s="48">
        <f>'Оценивание ЦТО-2022 (школы)'!CA4</f>
        <v>5</v>
      </c>
      <c r="D19" s="48">
        <f>'Оценивание ЦТО-2022 (школы)'!CA7</f>
        <v>9</v>
      </c>
      <c r="E19" s="48">
        <f>'Оценивание ЦТО-2022 (школы)'!CA13</f>
        <v>10</v>
      </c>
      <c r="F19" s="48">
        <f>'Оценивание ЦТО-2022 (школы)'!CA20</f>
        <v>8</v>
      </c>
      <c r="G19" s="48">
        <f>'Оценивание ЦТО-2022 (школы)'!CA27</f>
        <v>10</v>
      </c>
      <c r="H19" s="48">
        <f>'Оценивание ЦТО-2022 (школы)'!CA37</f>
        <v>42</v>
      </c>
      <c r="I19" s="48">
        <v>9</v>
      </c>
      <c r="J19" s="50">
        <f>'Оценивание ЦТО-2022 (школы)'!CB37</f>
        <v>0.55263157894736847</v>
      </c>
      <c r="K19" s="14" t="str">
        <f>'Оценивание ЦТО-2022 (школы)'!CB38</f>
        <v>Средний</v>
      </c>
    </row>
    <row r="20" spans="1:11" x14ac:dyDescent="0.2">
      <c r="A20" s="46">
        <v>29</v>
      </c>
      <c r="B20" s="47" t="s">
        <v>174</v>
      </c>
      <c r="C20" s="48">
        <f>'Оценивание ЦТО-2022 (школы)'!CM4</f>
        <v>6</v>
      </c>
      <c r="D20" s="48">
        <f>'Оценивание ЦТО-2022 (школы)'!CM7</f>
        <v>11</v>
      </c>
      <c r="E20" s="48">
        <f>'Оценивание ЦТО-2022 (школы)'!CM13</f>
        <v>10</v>
      </c>
      <c r="F20" s="48">
        <f>'Оценивание ЦТО-2022 (школы)'!CM20</f>
        <v>5</v>
      </c>
      <c r="G20" s="48">
        <f>'Оценивание ЦТО-2022 (школы)'!CM27</f>
        <v>10</v>
      </c>
      <c r="H20" s="48">
        <f>'Оценивание ЦТО-2022 (школы)'!CM37</f>
        <v>42</v>
      </c>
      <c r="I20" s="48">
        <v>9</v>
      </c>
      <c r="J20" s="50">
        <f>'Оценивание ЦТО-2022 (школы)'!CN37</f>
        <v>0.55263157894736847</v>
      </c>
      <c r="K20" s="14" t="str">
        <f>'Оценивание ЦТО-2022 (школы)'!CN38</f>
        <v>Средний</v>
      </c>
    </row>
    <row r="21" spans="1:11" x14ac:dyDescent="0.2">
      <c r="A21" s="46">
        <v>12</v>
      </c>
      <c r="B21" s="47" t="s">
        <v>157</v>
      </c>
      <c r="C21" s="48">
        <f>'Оценивание ЦТО-2022 (школы)'!AN4</f>
        <v>5</v>
      </c>
      <c r="D21" s="48">
        <f>'Оценивание ЦТО-2022 (школы)'!AN7</f>
        <v>10</v>
      </c>
      <c r="E21" s="48">
        <f>'Оценивание ЦТО-2022 (школы)'!AN13</f>
        <v>10</v>
      </c>
      <c r="F21" s="48">
        <f>'Оценивание ЦТО-2022 (школы)'!AN20</f>
        <v>6</v>
      </c>
      <c r="G21" s="48">
        <f>'Оценивание ЦТО-2022 (школы)'!AN27</f>
        <v>10</v>
      </c>
      <c r="H21" s="48">
        <f>'Оценивание ЦТО-2022 (школы)'!AN37</f>
        <v>41</v>
      </c>
      <c r="I21" s="48">
        <v>10</v>
      </c>
      <c r="J21" s="50">
        <f>'Оценивание ЦТО-2022 (школы)'!AO37</f>
        <v>0.53947368421052633</v>
      </c>
      <c r="K21" s="14" t="str">
        <f>'Оценивание ЦТО-2022 (школы)'!AO38</f>
        <v>Средний</v>
      </c>
    </row>
    <row r="22" spans="1:11" x14ac:dyDescent="0.2">
      <c r="A22" s="46">
        <v>16</v>
      </c>
      <c r="B22" s="47" t="s">
        <v>161</v>
      </c>
      <c r="C22" s="48">
        <f>'Оценивание ЦТО-2022 (школы)'!AZ4</f>
        <v>5</v>
      </c>
      <c r="D22" s="48">
        <f>'Оценивание ЦТО-2022 (школы)'!AZ7</f>
        <v>11</v>
      </c>
      <c r="E22" s="48">
        <f>'Оценивание ЦТО-2022 (школы)'!AZ13</f>
        <v>10</v>
      </c>
      <c r="F22" s="48">
        <f>'Оценивание ЦТО-2022 (школы)'!AZ20</f>
        <v>6</v>
      </c>
      <c r="G22" s="48">
        <f>'Оценивание ЦТО-2022 (школы)'!AZ27</f>
        <v>9</v>
      </c>
      <c r="H22" s="48">
        <f>'Оценивание ЦТО-2022 (школы)'!AZ37</f>
        <v>41</v>
      </c>
      <c r="I22" s="48">
        <v>10</v>
      </c>
      <c r="J22" s="50">
        <f>'Оценивание ЦТО-2022 (школы)'!BA37</f>
        <v>0.53947368421052633</v>
      </c>
      <c r="K22" s="14" t="str">
        <f>'Оценивание ЦТО-2022 (школы)'!BA38</f>
        <v>Средний</v>
      </c>
    </row>
    <row r="23" spans="1:11" x14ac:dyDescent="0.2">
      <c r="A23" s="46">
        <v>17</v>
      </c>
      <c r="B23" s="47" t="s">
        <v>162</v>
      </c>
      <c r="C23" s="48">
        <f>'Оценивание ЦТО-2022 (школы)'!BC4</f>
        <v>2</v>
      </c>
      <c r="D23" s="48">
        <f>'Оценивание ЦТО-2022 (школы)'!BC7</f>
        <v>11</v>
      </c>
      <c r="E23" s="48">
        <f>'Оценивание ЦТО-2022 (школы)'!BC13</f>
        <v>10</v>
      </c>
      <c r="F23" s="48">
        <f>'Оценивание ЦТО-2022 (школы)'!BC20</f>
        <v>6</v>
      </c>
      <c r="G23" s="48">
        <f>'Оценивание ЦТО-2022 (школы)'!BC27</f>
        <v>12</v>
      </c>
      <c r="H23" s="48">
        <f>'Оценивание ЦТО-2022 (школы)'!BC37</f>
        <v>41</v>
      </c>
      <c r="I23" s="48">
        <v>10</v>
      </c>
      <c r="J23" s="50">
        <f>'Оценивание ЦТО-2022 (школы)'!BD37</f>
        <v>0.53947368421052633</v>
      </c>
      <c r="K23" s="14" t="str">
        <f>'Оценивание ЦТО-2022 (школы)'!BD38</f>
        <v>Средний</v>
      </c>
    </row>
    <row r="24" spans="1:11" x14ac:dyDescent="0.2">
      <c r="A24" s="46">
        <v>24</v>
      </c>
      <c r="B24" s="47" t="s">
        <v>169</v>
      </c>
      <c r="C24" s="48">
        <f>'Оценивание ЦТО-2022 (школы)'!BX4</f>
        <v>4</v>
      </c>
      <c r="D24" s="48">
        <f>'Оценивание ЦТО-2022 (школы)'!BX7</f>
        <v>11</v>
      </c>
      <c r="E24" s="48">
        <f>'Оценивание ЦТО-2022 (школы)'!BX13</f>
        <v>10</v>
      </c>
      <c r="F24" s="48">
        <f>'Оценивание ЦТО-2022 (школы)'!BX20</f>
        <v>5</v>
      </c>
      <c r="G24" s="48">
        <f>'Оценивание ЦТО-2022 (школы)'!BX27</f>
        <v>11</v>
      </c>
      <c r="H24" s="48">
        <f>'Оценивание ЦТО-2022 (школы)'!BX37</f>
        <v>41</v>
      </c>
      <c r="I24" s="48">
        <v>10</v>
      </c>
      <c r="J24" s="50">
        <f>'Оценивание ЦТО-2022 (школы)'!BY37</f>
        <v>0.53947368421052633</v>
      </c>
      <c r="K24" s="14" t="str">
        <f>'Оценивание ЦТО-2022 (школы)'!BY38</f>
        <v>Средний</v>
      </c>
    </row>
    <row r="25" spans="1:11" x14ac:dyDescent="0.2">
      <c r="A25" s="46">
        <v>2</v>
      </c>
      <c r="B25" s="47" t="s">
        <v>179</v>
      </c>
      <c r="C25" s="48">
        <f>'Оценивание ЦТО-2022 (школы)'!J4</f>
        <v>5</v>
      </c>
      <c r="D25" s="48">
        <f>'Оценивание ЦТО-2022 (школы)'!J7</f>
        <v>9</v>
      </c>
      <c r="E25" s="48">
        <f>'Оценивание ЦТО-2022 (школы)'!J13</f>
        <v>10</v>
      </c>
      <c r="F25" s="48">
        <f>'Оценивание ЦТО-2022 (школы)'!J20</f>
        <v>6</v>
      </c>
      <c r="G25" s="48">
        <f>'Оценивание ЦТО-2022 (школы)'!J27</f>
        <v>10</v>
      </c>
      <c r="H25" s="48">
        <f>'Оценивание ЦТО-2022 (школы)'!J37</f>
        <v>40</v>
      </c>
      <c r="I25" s="48">
        <v>11</v>
      </c>
      <c r="J25" s="50">
        <f>'Оценивание ЦТО-2022 (школы)'!K37</f>
        <v>0.52631578947368418</v>
      </c>
      <c r="K25" s="14" t="str">
        <f>'Оценивание ЦТО-2022 (школы)'!K38</f>
        <v>Средний</v>
      </c>
    </row>
    <row r="26" spans="1:11" x14ac:dyDescent="0.2">
      <c r="A26" s="46">
        <v>14</v>
      </c>
      <c r="B26" s="47" t="s">
        <v>159</v>
      </c>
      <c r="C26" s="48">
        <f>'Оценивание ЦТО-2022 (школы)'!AT4</f>
        <v>5</v>
      </c>
      <c r="D26" s="48">
        <f>'Оценивание ЦТО-2022 (школы)'!AT7</f>
        <v>9</v>
      </c>
      <c r="E26" s="48">
        <f>'Оценивание ЦТО-2022 (школы)'!AT13</f>
        <v>10</v>
      </c>
      <c r="F26" s="48">
        <f>'Оценивание ЦТО-2022 (школы)'!AT20</f>
        <v>6</v>
      </c>
      <c r="G26" s="48">
        <f>'Оценивание ЦТО-2022 (школы)'!AT27</f>
        <v>10</v>
      </c>
      <c r="H26" s="48">
        <f>'Оценивание ЦТО-2022 (школы)'!AT37</f>
        <v>40</v>
      </c>
      <c r="I26" s="48">
        <v>11</v>
      </c>
      <c r="J26" s="50">
        <f>'Оценивание ЦТО-2022 (школы)'!AU37</f>
        <v>0.52631578947368418</v>
      </c>
      <c r="K26" s="14" t="str">
        <f>'Оценивание ЦТО-2022 (школы)'!AU38</f>
        <v>Средний</v>
      </c>
    </row>
    <row r="27" spans="1:11" x14ac:dyDescent="0.2">
      <c r="A27" s="46">
        <v>23</v>
      </c>
      <c r="B27" s="47" t="s">
        <v>168</v>
      </c>
      <c r="C27" s="48">
        <f>'Оценивание ЦТО-2022 (школы)'!BU4</f>
        <v>2</v>
      </c>
      <c r="D27" s="48">
        <f>'Оценивание ЦТО-2022 (школы)'!BU7</f>
        <v>10</v>
      </c>
      <c r="E27" s="48">
        <f>'Оценивание ЦТО-2022 (школы)'!BU13</f>
        <v>10</v>
      </c>
      <c r="F27" s="48">
        <f>'Оценивание ЦТО-2022 (школы)'!BU20</f>
        <v>6</v>
      </c>
      <c r="G27" s="48">
        <f>'Оценивание ЦТО-2022 (школы)'!BU27</f>
        <v>12</v>
      </c>
      <c r="H27" s="48">
        <f>'Оценивание ЦТО-2022 (школы)'!BU37</f>
        <v>40</v>
      </c>
      <c r="I27" s="48">
        <v>11</v>
      </c>
      <c r="J27" s="50">
        <f>'Оценивание ЦТО-2022 (школы)'!BV37</f>
        <v>0.52631578947368418</v>
      </c>
      <c r="K27" s="14" t="str">
        <f>'Оценивание ЦТО-2022 (школы)'!BV38</f>
        <v>Средний</v>
      </c>
    </row>
    <row r="28" spans="1:11" x14ac:dyDescent="0.2">
      <c r="A28" s="46">
        <v>9</v>
      </c>
      <c r="B28" s="47" t="s">
        <v>154</v>
      </c>
      <c r="C28" s="48">
        <f>'Оценивание ЦТО-2022 (школы)'!AE4</f>
        <v>4</v>
      </c>
      <c r="D28" s="48">
        <f>'Оценивание ЦТО-2022 (школы)'!AE7</f>
        <v>9</v>
      </c>
      <c r="E28" s="48">
        <f>'Оценивание ЦТО-2022 (школы)'!AE13</f>
        <v>10</v>
      </c>
      <c r="F28" s="48">
        <f>'Оценивание ЦТО-2022 (школы)'!AE20</f>
        <v>5</v>
      </c>
      <c r="G28" s="48">
        <f>'Оценивание ЦТО-2022 (школы)'!AE27</f>
        <v>9</v>
      </c>
      <c r="H28" s="48">
        <f>'Оценивание ЦТО-2022 (школы)'!AE37</f>
        <v>37</v>
      </c>
      <c r="I28" s="48">
        <v>12</v>
      </c>
      <c r="J28" s="50">
        <f>'Оценивание ЦТО-2022 (школы)'!AF37</f>
        <v>0.48684210526315791</v>
      </c>
      <c r="K28" s="14" t="str">
        <f>'Оценивание ЦТО-2022 (школы)'!AF38</f>
        <v>Средний</v>
      </c>
    </row>
    <row r="29" spans="1:11" x14ac:dyDescent="0.2">
      <c r="A29" s="46">
        <v>26</v>
      </c>
      <c r="B29" s="47" t="s">
        <v>171</v>
      </c>
      <c r="C29" s="48">
        <f>'Оценивание ЦТО-2022 (школы)'!CD4</f>
        <v>2</v>
      </c>
      <c r="D29" s="48">
        <f>'Оценивание ЦТО-2022 (школы)'!CD7</f>
        <v>10</v>
      </c>
      <c r="E29" s="48">
        <f>'Оценивание ЦТО-2022 (школы)'!CD13</f>
        <v>9</v>
      </c>
      <c r="F29" s="48">
        <f>'Оценивание ЦТО-2022 (школы)'!CD20</f>
        <v>3</v>
      </c>
      <c r="G29" s="48">
        <f>'Оценивание ЦТО-2022 (школы)'!CD27</f>
        <v>13</v>
      </c>
      <c r="H29" s="48">
        <f>'Оценивание ЦТО-2022 (школы)'!CD37</f>
        <v>37</v>
      </c>
      <c r="I29" s="48">
        <v>12</v>
      </c>
      <c r="J29" s="50">
        <f>'Оценивание ЦТО-2022 (школы)'!CE37</f>
        <v>0.48684210526315791</v>
      </c>
      <c r="K29" s="14" t="str">
        <f>'Оценивание ЦТО-2022 (школы)'!CE38</f>
        <v>Средний</v>
      </c>
    </row>
    <row r="30" spans="1:11" x14ac:dyDescent="0.2">
      <c r="A30" s="46">
        <v>8</v>
      </c>
      <c r="B30" s="47" t="s">
        <v>153</v>
      </c>
      <c r="C30" s="48">
        <f>'Оценивание ЦТО-2022 (школы)'!AB4</f>
        <v>1</v>
      </c>
      <c r="D30" s="48">
        <f>'Оценивание ЦТО-2022 (школы)'!AB7</f>
        <v>9</v>
      </c>
      <c r="E30" s="48">
        <f>'Оценивание ЦТО-2022 (школы)'!AB13</f>
        <v>10</v>
      </c>
      <c r="F30" s="48">
        <f>'Оценивание ЦТО-2022 (школы)'!AB20</f>
        <v>6</v>
      </c>
      <c r="G30" s="48">
        <f>'Оценивание ЦТО-2022 (школы)'!AB27</f>
        <v>9</v>
      </c>
      <c r="H30" s="48">
        <f>'Оценивание ЦТО-2022 (школы)'!AB37</f>
        <v>35</v>
      </c>
      <c r="I30" s="48">
        <v>13</v>
      </c>
      <c r="J30" s="50">
        <f>'Оценивание ЦТО-2022 (школы)'!AC37</f>
        <v>0.46052631578947367</v>
      </c>
      <c r="K30" s="14" t="str">
        <f>'Оценивание ЦТО-2022 (школы)'!AC38</f>
        <v>Средний</v>
      </c>
    </row>
    <row r="31" spans="1:11" x14ac:dyDescent="0.2">
      <c r="A31" s="46">
        <v>31</v>
      </c>
      <c r="B31" s="47" t="s">
        <v>176</v>
      </c>
      <c r="C31" s="48">
        <f>'Оценивание ЦТО-2022 (школы)'!CS4</f>
        <v>7</v>
      </c>
      <c r="D31" s="48">
        <f>'Оценивание ЦТО-2022 (школы)'!CS7</f>
        <v>6</v>
      </c>
      <c r="E31" s="48">
        <f>'Оценивание ЦТО-2022 (школы)'!CS13</f>
        <v>9</v>
      </c>
      <c r="F31" s="48">
        <f>'Оценивание ЦТО-2022 (школы)'!CS20</f>
        <v>6</v>
      </c>
      <c r="G31" s="48">
        <f>'Оценивание ЦТО-2022 (школы)'!CS27</f>
        <v>7</v>
      </c>
      <c r="H31" s="48">
        <f>'Оценивание ЦТО-2022 (школы)'!CS37</f>
        <v>35</v>
      </c>
      <c r="I31" s="48">
        <v>13</v>
      </c>
      <c r="J31" s="50">
        <f>'Оценивание ЦТО-2022 (школы)'!CT37</f>
        <v>0.46052631578947367</v>
      </c>
      <c r="K31" s="14" t="str">
        <f>'Оценивание ЦТО-2022 (школы)'!CT38</f>
        <v>Средний</v>
      </c>
    </row>
    <row r="32" spans="1:11" x14ac:dyDescent="0.2">
      <c r="A32" s="46">
        <v>15</v>
      </c>
      <c r="B32" s="47" t="s">
        <v>160</v>
      </c>
      <c r="C32" s="48">
        <f>'Оценивание ЦТО-2022 (школы)'!AW4</f>
        <v>1</v>
      </c>
      <c r="D32" s="48">
        <f>'Оценивание ЦТО-2022 (школы)'!AW7</f>
        <v>9</v>
      </c>
      <c r="E32" s="48">
        <f>'Оценивание ЦТО-2022 (школы)'!AW13</f>
        <v>10</v>
      </c>
      <c r="F32" s="48">
        <f>'Оценивание ЦТО-2022 (школы)'!AW20</f>
        <v>6</v>
      </c>
      <c r="G32" s="48">
        <f>'Оценивание ЦТО-2022 (школы)'!AW27</f>
        <v>8</v>
      </c>
      <c r="H32" s="48">
        <f>'Оценивание ЦТО-2022 (школы)'!AW37</f>
        <v>34</v>
      </c>
      <c r="I32" s="48">
        <v>14</v>
      </c>
      <c r="J32" s="50">
        <f>'Оценивание ЦТО-2022 (школы)'!AX37</f>
        <v>0.44736842105263158</v>
      </c>
      <c r="K32" s="14" t="str">
        <f>'Оценивание ЦТО-2022 (школы)'!AX38</f>
        <v>Средний</v>
      </c>
    </row>
    <row r="33" spans="1:11" x14ac:dyDescent="0.2">
      <c r="A33" s="46">
        <v>18</v>
      </c>
      <c r="B33" s="47" t="s">
        <v>163</v>
      </c>
      <c r="C33" s="48">
        <f>'Оценивание ЦТО-2022 (школы)'!BF4</f>
        <v>1</v>
      </c>
      <c r="D33" s="48">
        <f>'Оценивание ЦТО-2022 (школы)'!BF7</f>
        <v>10</v>
      </c>
      <c r="E33" s="48">
        <f>'Оценивание ЦТО-2022 (школы)'!BF13</f>
        <v>10</v>
      </c>
      <c r="F33" s="48">
        <f>'Оценивание ЦТО-2022 (школы)'!BF20</f>
        <v>3</v>
      </c>
      <c r="G33" s="48">
        <f>'Оценивание ЦТО-2022 (школы)'!BF27</f>
        <v>10</v>
      </c>
      <c r="H33" s="48">
        <f>'Оценивание ЦТО-2022 (школы)'!BF37</f>
        <v>34</v>
      </c>
      <c r="I33" s="48">
        <v>14</v>
      </c>
      <c r="J33" s="50">
        <f>'Оценивание ЦТО-2022 (школы)'!BG37</f>
        <v>0.44736842105263158</v>
      </c>
      <c r="K33" s="14" t="str">
        <f>'Оценивание ЦТО-2022 (школы)'!BG38</f>
        <v>Средний</v>
      </c>
    </row>
    <row r="34" spans="1:11" x14ac:dyDescent="0.2">
      <c r="A34" s="46">
        <v>21</v>
      </c>
      <c r="B34" s="47" t="s">
        <v>166</v>
      </c>
      <c r="C34" s="48">
        <f>'Оценивание ЦТО-2022 (школы)'!BO4</f>
        <v>3</v>
      </c>
      <c r="D34" s="48">
        <f>'Оценивание ЦТО-2022 (школы)'!BO7</f>
        <v>9</v>
      </c>
      <c r="E34" s="48">
        <f>'Оценивание ЦТО-2022 (школы)'!BO13</f>
        <v>10</v>
      </c>
      <c r="F34" s="48">
        <f>'Оценивание ЦТО-2022 (школы)'!BO20</f>
        <v>5</v>
      </c>
      <c r="G34" s="48">
        <f>'Оценивание ЦТО-2022 (школы)'!BO27</f>
        <v>6</v>
      </c>
      <c r="H34" s="48">
        <f>'Оценивание ЦТО-2022 (школы)'!BO37</f>
        <v>33</v>
      </c>
      <c r="I34" s="48">
        <v>15</v>
      </c>
      <c r="J34" s="50">
        <f>'Оценивание ЦТО-2022 (школы)'!BP37</f>
        <v>0.43421052631578949</v>
      </c>
      <c r="K34" s="14" t="str">
        <f>'Оценивание ЦТО-2022 (школы)'!BP38</f>
        <v>Средний</v>
      </c>
    </row>
    <row r="35" spans="1:11" x14ac:dyDescent="0.2">
      <c r="A35" s="46">
        <v>10</v>
      </c>
      <c r="B35" s="47" t="s">
        <v>155</v>
      </c>
      <c r="C35" s="48">
        <f>'Оценивание ЦТО-2022 (школы)'!AH4</f>
        <v>3</v>
      </c>
      <c r="D35" s="48">
        <f>'Оценивание ЦТО-2022 (школы)'!AH7</f>
        <v>7</v>
      </c>
      <c r="E35" s="48">
        <f>'Оценивание ЦТО-2022 (школы)'!AH13</f>
        <v>10</v>
      </c>
      <c r="F35" s="48">
        <f>'Оценивание ЦТО-2022 (школы)'!AH20</f>
        <v>2</v>
      </c>
      <c r="G35" s="48">
        <f>'Оценивание ЦТО-2022 (школы)'!AH27</f>
        <v>9</v>
      </c>
      <c r="H35" s="48">
        <f>'Оценивание ЦТО-2022 (школы)'!AH37</f>
        <v>31</v>
      </c>
      <c r="I35" s="48">
        <v>16</v>
      </c>
      <c r="J35" s="50">
        <f>'Оценивание ЦТО-2022 (школы)'!AI37</f>
        <v>0.40789473684210525</v>
      </c>
      <c r="K35" s="14" t="str">
        <f>'Оценивание ЦТО-2022 (школы)'!AI38</f>
        <v>Средний</v>
      </c>
    </row>
    <row r="36" spans="1:11" x14ac:dyDescent="0.2">
      <c r="A36" s="46">
        <v>27</v>
      </c>
      <c r="B36" s="47" t="s">
        <v>172</v>
      </c>
      <c r="C36" s="48">
        <f>'Оценивание ЦТО-2022 (школы)'!CG4</f>
        <v>1</v>
      </c>
      <c r="D36" s="48">
        <f>'Оценивание ЦТО-2022 (школы)'!CG7</f>
        <v>9</v>
      </c>
      <c r="E36" s="48">
        <f>'Оценивание ЦТО-2022 (школы)'!CG13</f>
        <v>5</v>
      </c>
      <c r="F36" s="48">
        <f>'Оценивание ЦТО-2022 (школы)'!CG20</f>
        <v>6</v>
      </c>
      <c r="G36" s="48">
        <f>'Оценивание ЦТО-2022 (школы)'!CG27</f>
        <v>10</v>
      </c>
      <c r="H36" s="48">
        <f>'Оценивание ЦТО-2022 (школы)'!CG37</f>
        <v>31</v>
      </c>
      <c r="I36" s="48">
        <v>16</v>
      </c>
      <c r="J36" s="50">
        <f>'Оценивание ЦТО-2022 (школы)'!CH37</f>
        <v>0.40789473684210525</v>
      </c>
      <c r="K36" s="14" t="str">
        <f>'Оценивание ЦТО-2022 (школы)'!CH38</f>
        <v>Средний</v>
      </c>
    </row>
    <row r="37" spans="1:11" x14ac:dyDescent="0.2">
      <c r="A37" s="46">
        <v>4</v>
      </c>
      <c r="B37" s="47" t="s">
        <v>149</v>
      </c>
      <c r="C37" s="48">
        <f>'Оценивание ЦТО-2022 (школы)'!P4</f>
        <v>2</v>
      </c>
      <c r="D37" s="48">
        <f>'Оценивание ЦТО-2022 (школы)'!P7</f>
        <v>9</v>
      </c>
      <c r="E37" s="48">
        <f>'Оценивание ЦТО-2022 (школы)'!P13</f>
        <v>4</v>
      </c>
      <c r="F37" s="48">
        <f>'Оценивание ЦТО-2022 (школы)'!P20</f>
        <v>4</v>
      </c>
      <c r="G37" s="48">
        <f>'Оценивание ЦТО-2022 (школы)'!P27</f>
        <v>10</v>
      </c>
      <c r="H37" s="48">
        <f>'Оценивание ЦТО-2022 (школы)'!P37</f>
        <v>29</v>
      </c>
      <c r="I37" s="48">
        <v>17</v>
      </c>
      <c r="J37" s="50">
        <f>'Оценивание ЦТО-2022 (школы)'!Q37</f>
        <v>0.38157894736842107</v>
      </c>
      <c r="K37" s="14" t="str">
        <f>'Оценивание ЦТО-2022 (школы)'!Q38</f>
        <v>Средний</v>
      </c>
    </row>
    <row r="38" spans="1:11" s="45" customFormat="1" x14ac:dyDescent="0.2">
      <c r="A38" s="60"/>
      <c r="B38" s="49" t="s">
        <v>83</v>
      </c>
      <c r="C38" s="52">
        <f t="shared" ref="C38:G38" si="0">AVERAGE(C4:C37)</f>
        <v>4.1764705882352944</v>
      </c>
      <c r="D38" s="52">
        <f t="shared" si="0"/>
        <v>10.205882352941176</v>
      </c>
      <c r="E38" s="52">
        <f t="shared" si="0"/>
        <v>9.617647058823529</v>
      </c>
      <c r="F38" s="52">
        <f t="shared" si="0"/>
        <v>6.0882352941176467</v>
      </c>
      <c r="G38" s="52">
        <f t="shared" si="0"/>
        <v>11.294117647058824</v>
      </c>
      <c r="H38" s="52">
        <f>AVERAGE(H4:H37)</f>
        <v>41.470588235294116</v>
      </c>
      <c r="I38" s="52"/>
      <c r="J38" s="51">
        <f>AVERAGE(J4:J37)</f>
        <v>0.54566563467492268</v>
      </c>
      <c r="K38" s="58" t="str">
        <f>IF(J38=40%,"Низкий",IF(J38&lt;=80%,"Средний","Высокий"))</f>
        <v>Средний</v>
      </c>
    </row>
  </sheetData>
  <autoFilter ref="A3:K3">
    <sortState ref="A4:K37">
      <sortCondition descending="1" ref="H3"/>
    </sortState>
  </autoFilter>
  <mergeCells count="2">
    <mergeCell ref="A1:K1"/>
    <mergeCell ref="H2:K2"/>
  </mergeCells>
  <conditionalFormatting sqref="K4:K38">
    <cfRule type="cellIs" dxfId="11" priority="1" operator="equal">
      <formula>"Низкий"</formula>
    </cfRule>
    <cfRule type="cellIs" dxfId="10" priority="2" operator="equal">
      <formula>"Средний"</formula>
    </cfRule>
    <cfRule type="cellIs" dxfId="9" priority="3" operator="equal">
      <formula>"Высокий"</formula>
    </cfRule>
  </conditionalFormatting>
  <pageMargins left="0.70866141732283472" right="0.70866141732283472" top="0.74803149606299213" bottom="0.74803149606299213"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115" zoomScaleNormal="115" workbookViewId="0">
      <selection activeCell="O38" sqref="O38"/>
    </sheetView>
  </sheetViews>
  <sheetFormatPr defaultRowHeight="11.25" x14ac:dyDescent="0.2"/>
  <cols>
    <col min="1" max="1" width="4" style="43" customWidth="1"/>
    <col min="2" max="2" width="40.5703125" style="43" customWidth="1"/>
    <col min="3" max="14" width="7.7109375" style="43" customWidth="1"/>
    <col min="15" max="15" width="12.5703125" style="43" customWidth="1"/>
    <col min="16" max="16384" width="9.140625" style="43"/>
  </cols>
  <sheetData>
    <row r="1" spans="1:15" ht="50.25" customHeight="1" x14ac:dyDescent="0.2">
      <c r="A1" s="94" t="s">
        <v>186</v>
      </c>
      <c r="B1" s="94"/>
      <c r="C1" s="94"/>
      <c r="D1" s="94"/>
      <c r="E1" s="94"/>
      <c r="F1" s="94"/>
      <c r="G1" s="94"/>
      <c r="H1" s="94"/>
      <c r="I1" s="94"/>
      <c r="J1" s="94"/>
      <c r="K1" s="94"/>
      <c r="L1" s="94"/>
      <c r="M1" s="94"/>
      <c r="N1" s="94"/>
      <c r="O1" s="94"/>
    </row>
    <row r="2" spans="1:15" x14ac:dyDescent="0.2">
      <c r="C2" s="95" t="s">
        <v>180</v>
      </c>
      <c r="D2" s="96"/>
      <c r="E2" s="95" t="s">
        <v>181</v>
      </c>
      <c r="F2" s="96"/>
      <c r="G2" s="95" t="s">
        <v>182</v>
      </c>
      <c r="H2" s="96"/>
      <c r="I2" s="95" t="s">
        <v>183</v>
      </c>
      <c r="J2" s="96"/>
      <c r="K2" s="97" t="s">
        <v>184</v>
      </c>
      <c r="L2" s="97"/>
      <c r="M2" s="95" t="s">
        <v>185</v>
      </c>
      <c r="N2" s="99"/>
      <c r="O2" s="96"/>
    </row>
    <row r="3" spans="1:15" s="45" customFormat="1" x14ac:dyDescent="0.2">
      <c r="A3" s="60" t="s">
        <v>14</v>
      </c>
      <c r="B3" s="60" t="s">
        <v>81</v>
      </c>
      <c r="C3" s="60" t="s">
        <v>82</v>
      </c>
      <c r="D3" s="60" t="s">
        <v>19</v>
      </c>
      <c r="E3" s="60" t="s">
        <v>82</v>
      </c>
      <c r="F3" s="60" t="s">
        <v>19</v>
      </c>
      <c r="G3" s="60" t="s">
        <v>82</v>
      </c>
      <c r="H3" s="60" t="s">
        <v>19</v>
      </c>
      <c r="I3" s="60" t="s">
        <v>82</v>
      </c>
      <c r="J3" s="60" t="s">
        <v>19</v>
      </c>
      <c r="K3" s="60" t="s">
        <v>82</v>
      </c>
      <c r="L3" s="60" t="s">
        <v>19</v>
      </c>
      <c r="M3" s="60" t="s">
        <v>82</v>
      </c>
      <c r="N3" s="60" t="s">
        <v>19</v>
      </c>
      <c r="O3" s="60" t="s">
        <v>90</v>
      </c>
    </row>
    <row r="4" spans="1:15" x14ac:dyDescent="0.2">
      <c r="A4" s="46">
        <v>1</v>
      </c>
      <c r="B4" s="47" t="s">
        <v>178</v>
      </c>
      <c r="C4" s="48">
        <f>'Оценивание ЦТО-2022 (школы)'!G4</f>
        <v>3</v>
      </c>
      <c r="D4" s="50">
        <f>'Оценивание ЦТО-2022 (школы)'!H4</f>
        <v>0.3</v>
      </c>
      <c r="E4" s="48">
        <f>'Оценивание ЦТО-2022 (школы)'!G7</f>
        <v>8</v>
      </c>
      <c r="F4" s="50">
        <f>'Оценивание ЦТО-2022 (школы)'!H7</f>
        <v>0.32</v>
      </c>
      <c r="G4" s="48">
        <f>'Оценивание ЦТО-2022 (школы)'!G13</f>
        <v>10</v>
      </c>
      <c r="H4" s="50">
        <f>'Оценивание ЦТО-2022 (школы)'!H13</f>
        <v>0.83333333333333337</v>
      </c>
      <c r="I4" s="48">
        <f>'Оценивание ЦТО-2022 (школы)'!G20</f>
        <v>7</v>
      </c>
      <c r="J4" s="50">
        <f>'Оценивание ЦТО-2022 (школы)'!H20</f>
        <v>0.77777777777777779</v>
      </c>
      <c r="K4" s="48">
        <f>'Оценивание ЦТО-2022 (школы)'!G27</f>
        <v>14</v>
      </c>
      <c r="L4" s="50">
        <f>'Оценивание ЦТО-2022 (школы)'!H27</f>
        <v>0.7</v>
      </c>
      <c r="M4" s="48">
        <f>'Оценивание ЦТО-2022 (школы)'!G37</f>
        <v>42</v>
      </c>
      <c r="N4" s="50">
        <f>'Оценивание ЦТО-2022 (школы)'!H37</f>
        <v>0.55263157894736847</v>
      </c>
      <c r="O4" s="14" t="str">
        <f>'Оценивание ЦТО-2022 (школы)'!H38</f>
        <v>Средний</v>
      </c>
    </row>
    <row r="5" spans="1:15" x14ac:dyDescent="0.2">
      <c r="A5" s="46">
        <v>2</v>
      </c>
      <c r="B5" s="47" t="s">
        <v>179</v>
      </c>
      <c r="C5" s="48">
        <f>'Оценивание ЦТО-2022 (школы)'!J4</f>
        <v>5</v>
      </c>
      <c r="D5" s="50">
        <f>'Оценивание ЦТО-2022 (школы)'!K4</f>
        <v>0.5</v>
      </c>
      <c r="E5" s="48">
        <f>'Оценивание ЦТО-2022 (школы)'!J7</f>
        <v>9</v>
      </c>
      <c r="F5" s="50">
        <f>'Оценивание ЦТО-2022 (школы)'!K7</f>
        <v>0.36</v>
      </c>
      <c r="G5" s="48">
        <f>'Оценивание ЦТО-2022 (школы)'!J13</f>
        <v>10</v>
      </c>
      <c r="H5" s="50">
        <f>'Оценивание ЦТО-2022 (школы)'!K13</f>
        <v>0.83333333333333337</v>
      </c>
      <c r="I5" s="48">
        <f>'Оценивание ЦТО-2022 (школы)'!J20</f>
        <v>6</v>
      </c>
      <c r="J5" s="50">
        <f>'Оценивание ЦТО-2022 (школы)'!K20</f>
        <v>0.66666666666666663</v>
      </c>
      <c r="K5" s="48">
        <f>'Оценивание ЦТО-2022 (школы)'!J27</f>
        <v>10</v>
      </c>
      <c r="L5" s="50">
        <f>'Оценивание ЦТО-2022 (школы)'!K27</f>
        <v>0.5</v>
      </c>
      <c r="M5" s="48">
        <f>'Оценивание ЦТО-2022 (школы)'!J37</f>
        <v>40</v>
      </c>
      <c r="N5" s="50">
        <f>'Оценивание ЦТО-2022 (школы)'!K37</f>
        <v>0.52631578947368418</v>
      </c>
      <c r="O5" s="14" t="str">
        <f>'Оценивание ЦТО-2022 (школы)'!K38</f>
        <v>Средний</v>
      </c>
    </row>
    <row r="6" spans="1:15" x14ac:dyDescent="0.2">
      <c r="A6" s="46">
        <v>3</v>
      </c>
      <c r="B6" s="47" t="s">
        <v>148</v>
      </c>
      <c r="C6" s="48">
        <f>'Оценивание ЦТО-2022 (школы)'!P4</f>
        <v>2</v>
      </c>
      <c r="D6" s="50">
        <f>'Оценивание ЦТО-2022 (школы)'!Q4</f>
        <v>0.2</v>
      </c>
      <c r="E6" s="48">
        <f>'Оценивание ЦТО-2022 (школы)'!M7</f>
        <v>10</v>
      </c>
      <c r="F6" s="50">
        <f>'Оценивание ЦТО-2022 (школы)'!N7</f>
        <v>0.4</v>
      </c>
      <c r="G6" s="48">
        <f>'Оценивание ЦТО-2022 (школы)'!M13</f>
        <v>10</v>
      </c>
      <c r="H6" s="50">
        <f>'Оценивание ЦТО-2022 (школы)'!N13</f>
        <v>0.83333333333333337</v>
      </c>
      <c r="I6" s="48">
        <f>'Оценивание ЦТО-2022 (школы)'!M20</f>
        <v>8</v>
      </c>
      <c r="J6" s="50">
        <f>'Оценивание ЦТО-2022 (школы)'!N20</f>
        <v>0.88888888888888884</v>
      </c>
      <c r="K6" s="48">
        <f>'Оценивание ЦТО-2022 (школы)'!M27</f>
        <v>10</v>
      </c>
      <c r="L6" s="50">
        <f>'Оценивание ЦТО-2022 (школы)'!N27</f>
        <v>0.5</v>
      </c>
      <c r="M6" s="48">
        <f>'Оценивание ЦТО-2022 (школы)'!M37</f>
        <v>43</v>
      </c>
      <c r="N6" s="50">
        <f>'Оценивание ЦТО-2022 (школы)'!N37</f>
        <v>0.56578947368421051</v>
      </c>
      <c r="O6" s="14" t="str">
        <f>'Оценивание ЦТО-2022 (школы)'!N38</f>
        <v>Средний</v>
      </c>
    </row>
    <row r="7" spans="1:15" x14ac:dyDescent="0.2">
      <c r="A7" s="46">
        <v>4</v>
      </c>
      <c r="B7" s="47" t="s">
        <v>149</v>
      </c>
      <c r="C7" s="48">
        <f>'Оценивание ЦТО-2022 (школы)'!P4</f>
        <v>2</v>
      </c>
      <c r="D7" s="50">
        <f>'Оценивание ЦТО-2022 (школы)'!Q4</f>
        <v>0.2</v>
      </c>
      <c r="E7" s="48">
        <f>'Оценивание ЦТО-2022 (школы)'!P7</f>
        <v>9</v>
      </c>
      <c r="F7" s="50">
        <f>'Оценивание ЦТО-2022 (школы)'!Q7</f>
        <v>0.36</v>
      </c>
      <c r="G7" s="48">
        <f>'Оценивание ЦТО-2022 (школы)'!P13</f>
        <v>4</v>
      </c>
      <c r="H7" s="50">
        <f>'Оценивание ЦТО-2022 (школы)'!Q13</f>
        <v>0.33333333333333331</v>
      </c>
      <c r="I7" s="48">
        <f>'Оценивание ЦТО-2022 (школы)'!P20</f>
        <v>4</v>
      </c>
      <c r="J7" s="50">
        <f>'Оценивание ЦТО-2022 (школы)'!Q20</f>
        <v>0.44444444444444442</v>
      </c>
      <c r="K7" s="48">
        <f>'Оценивание ЦТО-2022 (школы)'!P27</f>
        <v>10</v>
      </c>
      <c r="L7" s="50">
        <f>'Оценивание ЦТО-2022 (школы)'!Q27</f>
        <v>0.5</v>
      </c>
      <c r="M7" s="48">
        <f>'Оценивание ЦТО-2022 (школы)'!P37</f>
        <v>29</v>
      </c>
      <c r="N7" s="50">
        <f>'Оценивание ЦТО-2022 (школы)'!Q37</f>
        <v>0.38157894736842107</v>
      </c>
      <c r="O7" s="14" t="str">
        <f>'Оценивание ЦТО-2022 (школы)'!Q38</f>
        <v>Средний</v>
      </c>
    </row>
    <row r="8" spans="1:15" x14ac:dyDescent="0.2">
      <c r="A8" s="46">
        <v>5</v>
      </c>
      <c r="B8" s="47" t="s">
        <v>150</v>
      </c>
      <c r="C8" s="48">
        <f>'Оценивание ЦТО-2022 (школы)'!S4</f>
        <v>4</v>
      </c>
      <c r="D8" s="50">
        <f>'Оценивание ЦТО-2022 (школы)'!T4</f>
        <v>0.4</v>
      </c>
      <c r="E8" s="48">
        <f>'Оценивание ЦТО-2022 (школы)'!S7</f>
        <v>11</v>
      </c>
      <c r="F8" s="50">
        <f>'Оценивание ЦТО-2022 (школы)'!T7</f>
        <v>0.44</v>
      </c>
      <c r="G8" s="48">
        <f>'Оценивание ЦТО-2022 (школы)'!S13</f>
        <v>10</v>
      </c>
      <c r="H8" s="50">
        <f>'Оценивание ЦТО-2022 (школы)'!T13</f>
        <v>0.83333333333333337</v>
      </c>
      <c r="I8" s="48">
        <f>'Оценивание ЦТО-2022 (школы)'!S20</f>
        <v>6</v>
      </c>
      <c r="J8" s="50">
        <f>'Оценивание ЦТО-2022 (школы)'!T20</f>
        <v>0.66666666666666663</v>
      </c>
      <c r="K8" s="48">
        <f>'Оценивание ЦТО-2022 (школы)'!S27</f>
        <v>15</v>
      </c>
      <c r="L8" s="50">
        <f>'Оценивание ЦТО-2022 (школы)'!T27</f>
        <v>0.75</v>
      </c>
      <c r="M8" s="48">
        <f>'Оценивание ЦТО-2022 (школы)'!S37</f>
        <v>46</v>
      </c>
      <c r="N8" s="50">
        <f>'Оценивание ЦТО-2022 (школы)'!T37</f>
        <v>0.60526315789473684</v>
      </c>
      <c r="O8" s="14" t="str">
        <f>'Оценивание ЦТО-2022 (школы)'!T38</f>
        <v>Средний</v>
      </c>
    </row>
    <row r="9" spans="1:15" x14ac:dyDescent="0.2">
      <c r="A9" s="46">
        <v>6</v>
      </c>
      <c r="B9" s="47" t="s">
        <v>151</v>
      </c>
      <c r="C9" s="48">
        <f>'Оценивание ЦТО-2022 (школы)'!V4</f>
        <v>5</v>
      </c>
      <c r="D9" s="50">
        <f>'Оценивание ЦТО-2022 (школы)'!W4</f>
        <v>0.5</v>
      </c>
      <c r="E9" s="48">
        <f>'Оценивание ЦТО-2022 (школы)'!V7</f>
        <v>10</v>
      </c>
      <c r="F9" s="50">
        <f>'Оценивание ЦТО-2022 (школы)'!W7</f>
        <v>0.4</v>
      </c>
      <c r="G9" s="48">
        <f>'Оценивание ЦТО-2022 (школы)'!V13</f>
        <v>10</v>
      </c>
      <c r="H9" s="50">
        <f>'Оценивание ЦТО-2022 (школы)'!W13</f>
        <v>0.83333333333333337</v>
      </c>
      <c r="I9" s="48">
        <f>'Оценивание ЦТО-2022 (школы)'!V20</f>
        <v>6</v>
      </c>
      <c r="J9" s="50">
        <f>'Оценивание ЦТО-2022 (школы)'!W20</f>
        <v>0.66666666666666663</v>
      </c>
      <c r="K9" s="48">
        <f>'Оценивание ЦТО-2022 (школы)'!V27</f>
        <v>13</v>
      </c>
      <c r="L9" s="50">
        <f>'Оценивание ЦТО-2022 (школы)'!W27</f>
        <v>0.65</v>
      </c>
      <c r="M9" s="48">
        <f>'Оценивание ЦТО-2022 (школы)'!V37</f>
        <v>44</v>
      </c>
      <c r="N9" s="50">
        <f>'Оценивание ЦТО-2022 (школы)'!W37</f>
        <v>0.57894736842105265</v>
      </c>
      <c r="O9" s="14" t="str">
        <f>'Оценивание ЦТО-2022 (школы)'!W38</f>
        <v>Средний</v>
      </c>
    </row>
    <row r="10" spans="1:15" x14ac:dyDescent="0.2">
      <c r="A10" s="46">
        <v>7</v>
      </c>
      <c r="B10" s="47" t="s">
        <v>152</v>
      </c>
      <c r="C10" s="48">
        <f>'Оценивание ЦТО-2022 (школы)'!Y4</f>
        <v>4</v>
      </c>
      <c r="D10" s="50">
        <f>'Оценивание ЦТО-2022 (школы)'!Z4</f>
        <v>0.4</v>
      </c>
      <c r="E10" s="48">
        <f>'Оценивание ЦТО-2022 (школы)'!Y7</f>
        <v>9</v>
      </c>
      <c r="F10" s="50">
        <f>'Оценивание ЦТО-2022 (школы)'!Z7</f>
        <v>0.36</v>
      </c>
      <c r="G10" s="48">
        <f>'Оценивание ЦТО-2022 (школы)'!Y13</f>
        <v>10</v>
      </c>
      <c r="H10" s="50">
        <f>'Оценивание ЦТО-2022 (школы)'!Z13</f>
        <v>0.83333333333333337</v>
      </c>
      <c r="I10" s="48">
        <f>'Оценивание ЦТО-2022 (школы)'!Y20</f>
        <v>8</v>
      </c>
      <c r="J10" s="50">
        <f>'Оценивание ЦТО-2022 (школы)'!Z20</f>
        <v>0.88888888888888884</v>
      </c>
      <c r="K10" s="48">
        <f>'Оценивание ЦТО-2022 (школы)'!Y27</f>
        <v>15</v>
      </c>
      <c r="L10" s="50">
        <f>'Оценивание ЦТО-2022 (школы)'!Z27</f>
        <v>0.75</v>
      </c>
      <c r="M10" s="48">
        <f>'Оценивание ЦТО-2022 (школы)'!Y37</f>
        <v>46</v>
      </c>
      <c r="N10" s="50">
        <f>'Оценивание ЦТО-2022 (школы)'!Z37</f>
        <v>0.60526315789473684</v>
      </c>
      <c r="O10" s="14" t="str">
        <f>'Оценивание ЦТО-2022 (школы)'!Z38</f>
        <v>Средний</v>
      </c>
    </row>
    <row r="11" spans="1:15" x14ac:dyDescent="0.2">
      <c r="A11" s="46">
        <v>8</v>
      </c>
      <c r="B11" s="47" t="s">
        <v>153</v>
      </c>
      <c r="C11" s="48">
        <f>'Оценивание ЦТО-2022 (школы)'!AB4</f>
        <v>1</v>
      </c>
      <c r="D11" s="50">
        <f>'Оценивание ЦТО-2022 (школы)'!AC4</f>
        <v>0.1</v>
      </c>
      <c r="E11" s="48">
        <f>'Оценивание ЦТО-2022 (школы)'!AB7</f>
        <v>9</v>
      </c>
      <c r="F11" s="50">
        <f>'Оценивание ЦТО-2022 (школы)'!AC7</f>
        <v>0.36</v>
      </c>
      <c r="G11" s="48">
        <f>'Оценивание ЦТО-2022 (школы)'!AB13</f>
        <v>10</v>
      </c>
      <c r="H11" s="50">
        <f>'Оценивание ЦТО-2022 (школы)'!AC13</f>
        <v>0.83333333333333337</v>
      </c>
      <c r="I11" s="48">
        <f>'Оценивание ЦТО-2022 (школы)'!AB20</f>
        <v>6</v>
      </c>
      <c r="J11" s="50">
        <f>'Оценивание ЦТО-2022 (школы)'!AC20</f>
        <v>0.66666666666666663</v>
      </c>
      <c r="K11" s="48">
        <f>'Оценивание ЦТО-2022 (школы)'!AB27</f>
        <v>9</v>
      </c>
      <c r="L11" s="50">
        <f>'Оценивание ЦТО-2022 (школы)'!AC27</f>
        <v>0.45</v>
      </c>
      <c r="M11" s="48">
        <f>'Оценивание ЦТО-2022 (школы)'!AB37</f>
        <v>35</v>
      </c>
      <c r="N11" s="50">
        <f>'Оценивание ЦТО-2022 (школы)'!AC37</f>
        <v>0.46052631578947367</v>
      </c>
      <c r="O11" s="14" t="str">
        <f>'Оценивание ЦТО-2022 (школы)'!AC38</f>
        <v>Средний</v>
      </c>
    </row>
    <row r="12" spans="1:15" x14ac:dyDescent="0.2">
      <c r="A12" s="46">
        <v>9</v>
      </c>
      <c r="B12" s="47" t="s">
        <v>154</v>
      </c>
      <c r="C12" s="48">
        <f>'Оценивание ЦТО-2022 (школы)'!AE4</f>
        <v>4</v>
      </c>
      <c r="D12" s="50">
        <f>'Оценивание ЦТО-2022 (школы)'!AF4</f>
        <v>0.4</v>
      </c>
      <c r="E12" s="48">
        <f>'Оценивание ЦТО-2022 (школы)'!AE7</f>
        <v>9</v>
      </c>
      <c r="F12" s="50">
        <f>'Оценивание ЦТО-2022 (школы)'!AF7</f>
        <v>0.36</v>
      </c>
      <c r="G12" s="48">
        <f>'Оценивание ЦТО-2022 (школы)'!AE13</f>
        <v>10</v>
      </c>
      <c r="H12" s="50">
        <f>'Оценивание ЦТО-2022 (школы)'!AF13</f>
        <v>0.83333333333333337</v>
      </c>
      <c r="I12" s="48">
        <f>'Оценивание ЦТО-2022 (школы)'!AE20</f>
        <v>5</v>
      </c>
      <c r="J12" s="50">
        <f>'Оценивание ЦТО-2022 (школы)'!AF20</f>
        <v>0.55555555555555558</v>
      </c>
      <c r="K12" s="48">
        <f>'Оценивание ЦТО-2022 (школы)'!AE27</f>
        <v>9</v>
      </c>
      <c r="L12" s="50">
        <f>'Оценивание ЦТО-2022 (школы)'!AF27</f>
        <v>0.45</v>
      </c>
      <c r="M12" s="48">
        <f>'Оценивание ЦТО-2022 (школы)'!AE37</f>
        <v>37</v>
      </c>
      <c r="N12" s="50">
        <f>'Оценивание ЦТО-2022 (школы)'!AF37</f>
        <v>0.48684210526315791</v>
      </c>
      <c r="O12" s="14" t="str">
        <f>'Оценивание ЦТО-2022 (школы)'!AF38</f>
        <v>Средний</v>
      </c>
    </row>
    <row r="13" spans="1:15" x14ac:dyDescent="0.2">
      <c r="A13" s="46">
        <v>10</v>
      </c>
      <c r="B13" s="47" t="s">
        <v>155</v>
      </c>
      <c r="C13" s="48">
        <f>'Оценивание ЦТО-2022 (школы)'!AH4</f>
        <v>3</v>
      </c>
      <c r="D13" s="50">
        <f>'Оценивание ЦТО-2022 (школы)'!AI4</f>
        <v>0.3</v>
      </c>
      <c r="E13" s="48">
        <f>'Оценивание ЦТО-2022 (школы)'!AH7</f>
        <v>7</v>
      </c>
      <c r="F13" s="50">
        <f>'Оценивание ЦТО-2022 (школы)'!AI7</f>
        <v>0.28000000000000003</v>
      </c>
      <c r="G13" s="48">
        <f>'Оценивание ЦТО-2022 (школы)'!AH13</f>
        <v>10</v>
      </c>
      <c r="H13" s="50">
        <f>'Оценивание ЦТО-2022 (школы)'!AI13</f>
        <v>0.83333333333333337</v>
      </c>
      <c r="I13" s="48">
        <f>'Оценивание ЦТО-2022 (школы)'!AH20</f>
        <v>2</v>
      </c>
      <c r="J13" s="50">
        <f>'Оценивание ЦТО-2022 (школы)'!AI20</f>
        <v>0.22222222222222221</v>
      </c>
      <c r="K13" s="48">
        <f>'Оценивание ЦТО-2022 (школы)'!AH27</f>
        <v>9</v>
      </c>
      <c r="L13" s="50">
        <f>'Оценивание ЦТО-2022 (школы)'!AI27</f>
        <v>0.45</v>
      </c>
      <c r="M13" s="48">
        <f>'Оценивание ЦТО-2022 (школы)'!AH37</f>
        <v>31</v>
      </c>
      <c r="N13" s="50">
        <f>'Оценивание ЦТО-2022 (школы)'!AI37</f>
        <v>0.40789473684210525</v>
      </c>
      <c r="O13" s="14" t="str">
        <f>'Оценивание ЦТО-2022 (школы)'!AI38</f>
        <v>Средний</v>
      </c>
    </row>
    <row r="14" spans="1:15" x14ac:dyDescent="0.2">
      <c r="A14" s="46">
        <v>11</v>
      </c>
      <c r="B14" s="47" t="s">
        <v>156</v>
      </c>
      <c r="C14" s="48">
        <f>'Оценивание ЦТО-2022 (школы)'!AK4</f>
        <v>5</v>
      </c>
      <c r="D14" s="50">
        <f>'Оценивание ЦТО-2022 (школы)'!AL4</f>
        <v>0.5</v>
      </c>
      <c r="E14" s="48">
        <f>'Оценивание ЦТО-2022 (школы)'!AK7</f>
        <v>11</v>
      </c>
      <c r="F14" s="50">
        <f>'Оценивание ЦТО-2022 (школы)'!AL7</f>
        <v>0.44</v>
      </c>
      <c r="G14" s="48">
        <f>'Оценивание ЦТО-2022 (школы)'!AK13</f>
        <v>10</v>
      </c>
      <c r="H14" s="50">
        <f>'Оценивание ЦТО-2022 (школы)'!AL13</f>
        <v>0.83333333333333337</v>
      </c>
      <c r="I14" s="48">
        <f>'Оценивание ЦТО-2022 (школы)'!AK20</f>
        <v>8</v>
      </c>
      <c r="J14" s="50">
        <f>'Оценивание ЦТО-2022 (школы)'!AL20</f>
        <v>0.88888888888888884</v>
      </c>
      <c r="K14" s="48">
        <f>'Оценивание ЦТО-2022 (школы)'!AK27</f>
        <v>10</v>
      </c>
      <c r="L14" s="50">
        <f>'Оценивание ЦТО-2022 (школы)'!AL27</f>
        <v>0.5</v>
      </c>
      <c r="M14" s="48">
        <f>'Оценивание ЦТО-2022 (школы)'!AK37</f>
        <v>44</v>
      </c>
      <c r="N14" s="50">
        <f>'Оценивание ЦТО-2022 (школы)'!AL37</f>
        <v>0.57894736842105265</v>
      </c>
      <c r="O14" s="14" t="str">
        <f>'Оценивание ЦТО-2022 (школы)'!AL38</f>
        <v>Средний</v>
      </c>
    </row>
    <row r="15" spans="1:15" x14ac:dyDescent="0.2">
      <c r="A15" s="46">
        <v>12</v>
      </c>
      <c r="B15" s="47" t="s">
        <v>157</v>
      </c>
      <c r="C15" s="48">
        <f>'Оценивание ЦТО-2022 (школы)'!AN4</f>
        <v>5</v>
      </c>
      <c r="D15" s="50">
        <f>'Оценивание ЦТО-2022 (школы)'!AO4</f>
        <v>0.5</v>
      </c>
      <c r="E15" s="48">
        <f>'Оценивание ЦТО-2022 (школы)'!AN7</f>
        <v>10</v>
      </c>
      <c r="F15" s="50">
        <f>'Оценивание ЦТО-2022 (школы)'!AO7</f>
        <v>0.4</v>
      </c>
      <c r="G15" s="48">
        <f>'Оценивание ЦТО-2022 (школы)'!AN13</f>
        <v>10</v>
      </c>
      <c r="H15" s="50">
        <f>'Оценивание ЦТО-2022 (школы)'!AO13</f>
        <v>0.83333333333333337</v>
      </c>
      <c r="I15" s="48">
        <f>'Оценивание ЦТО-2022 (школы)'!AN20</f>
        <v>6</v>
      </c>
      <c r="J15" s="50">
        <f>'Оценивание ЦТО-2022 (школы)'!AO20</f>
        <v>0.66666666666666663</v>
      </c>
      <c r="K15" s="48">
        <f>'Оценивание ЦТО-2022 (школы)'!AN27</f>
        <v>10</v>
      </c>
      <c r="L15" s="50">
        <f>'Оценивание ЦТО-2022 (школы)'!AO27</f>
        <v>0.5</v>
      </c>
      <c r="M15" s="48">
        <f>'Оценивание ЦТО-2022 (школы)'!AN37</f>
        <v>41</v>
      </c>
      <c r="N15" s="50">
        <f>'Оценивание ЦТО-2022 (школы)'!AO37</f>
        <v>0.53947368421052633</v>
      </c>
      <c r="O15" s="14" t="str">
        <f>'Оценивание ЦТО-2022 (школы)'!AO38</f>
        <v>Средний</v>
      </c>
    </row>
    <row r="16" spans="1:15" x14ac:dyDescent="0.2">
      <c r="A16" s="46">
        <v>13</v>
      </c>
      <c r="B16" s="47" t="s">
        <v>158</v>
      </c>
      <c r="C16" s="48">
        <f>'Оценивание ЦТО-2022 (школы)'!AQ4</f>
        <v>6</v>
      </c>
      <c r="D16" s="50">
        <f>'Оценивание ЦТО-2022 (школы)'!AR4</f>
        <v>0.6</v>
      </c>
      <c r="E16" s="48">
        <f>'Оценивание ЦТО-2022 (школы)'!AQ7</f>
        <v>12</v>
      </c>
      <c r="F16" s="50">
        <f>'Оценивание ЦТО-2022 (школы)'!AR7</f>
        <v>0.48</v>
      </c>
      <c r="G16" s="48">
        <f>'Оценивание ЦТО-2022 (школы)'!AQ13</f>
        <v>10</v>
      </c>
      <c r="H16" s="50">
        <f>'Оценивание ЦТО-2022 (школы)'!AR13</f>
        <v>0.83333333333333337</v>
      </c>
      <c r="I16" s="48">
        <f>'Оценивание ЦТО-2022 (школы)'!AQ20</f>
        <v>7</v>
      </c>
      <c r="J16" s="50">
        <f>'Оценивание ЦТО-2022 (школы)'!AR20</f>
        <v>0.77777777777777779</v>
      </c>
      <c r="K16" s="48">
        <f>'Оценивание ЦТО-2022 (школы)'!AQ27</f>
        <v>11</v>
      </c>
      <c r="L16" s="50">
        <f>'Оценивание ЦТО-2022 (школы)'!AR27</f>
        <v>0.55000000000000004</v>
      </c>
      <c r="M16" s="48">
        <f>'Оценивание ЦТО-2022 (школы)'!AQ37</f>
        <v>46</v>
      </c>
      <c r="N16" s="50">
        <f>'Оценивание ЦТО-2022 (школы)'!AR37</f>
        <v>0.60526315789473684</v>
      </c>
      <c r="O16" s="14" t="str">
        <f>'Оценивание ЦТО-2022 (школы)'!AR38</f>
        <v>Средний</v>
      </c>
    </row>
    <row r="17" spans="1:15" x14ac:dyDescent="0.2">
      <c r="A17" s="46">
        <v>14</v>
      </c>
      <c r="B17" s="47" t="s">
        <v>159</v>
      </c>
      <c r="C17" s="48">
        <f>'Оценивание ЦТО-2022 (школы)'!AT4</f>
        <v>5</v>
      </c>
      <c r="D17" s="50">
        <f>'Оценивание ЦТО-2022 (школы)'!AU4</f>
        <v>0.5</v>
      </c>
      <c r="E17" s="48">
        <f>'Оценивание ЦТО-2022 (школы)'!AT7</f>
        <v>9</v>
      </c>
      <c r="F17" s="50">
        <f>'Оценивание ЦТО-2022 (школы)'!AU7</f>
        <v>0.36</v>
      </c>
      <c r="G17" s="48">
        <f>'Оценивание ЦТО-2022 (школы)'!AT13</f>
        <v>10</v>
      </c>
      <c r="H17" s="50">
        <f>'Оценивание ЦТО-2022 (школы)'!AU13</f>
        <v>0.83333333333333337</v>
      </c>
      <c r="I17" s="48">
        <f>'Оценивание ЦТО-2022 (школы)'!AT20</f>
        <v>6</v>
      </c>
      <c r="J17" s="50">
        <f>'Оценивание ЦТО-2022 (школы)'!AU20</f>
        <v>0.66666666666666663</v>
      </c>
      <c r="K17" s="48">
        <f>'Оценивание ЦТО-2022 (школы)'!AT27</f>
        <v>10</v>
      </c>
      <c r="L17" s="50">
        <f>'Оценивание ЦТО-2022 (школы)'!AU27</f>
        <v>0.5</v>
      </c>
      <c r="M17" s="48">
        <f>'Оценивание ЦТО-2022 (школы)'!AT37</f>
        <v>40</v>
      </c>
      <c r="N17" s="50">
        <f>'Оценивание ЦТО-2022 (школы)'!AU37</f>
        <v>0.52631578947368418</v>
      </c>
      <c r="O17" s="14" t="str">
        <f>'Оценивание ЦТО-2022 (школы)'!AU38</f>
        <v>Средний</v>
      </c>
    </row>
    <row r="18" spans="1:15" x14ac:dyDescent="0.2">
      <c r="A18" s="46">
        <v>15</v>
      </c>
      <c r="B18" s="47" t="s">
        <v>160</v>
      </c>
      <c r="C18" s="48">
        <f>'Оценивание ЦТО-2022 (школы)'!AW4</f>
        <v>1</v>
      </c>
      <c r="D18" s="50">
        <f>'Оценивание ЦТО-2022 (школы)'!AX4</f>
        <v>0.1</v>
      </c>
      <c r="E18" s="48">
        <f>'Оценивание ЦТО-2022 (школы)'!AW7</f>
        <v>9</v>
      </c>
      <c r="F18" s="50">
        <f>'Оценивание ЦТО-2022 (школы)'!AX7</f>
        <v>0.36</v>
      </c>
      <c r="G18" s="48">
        <f>'Оценивание ЦТО-2022 (школы)'!AW13</f>
        <v>10</v>
      </c>
      <c r="H18" s="50">
        <f>'Оценивание ЦТО-2022 (школы)'!AX13</f>
        <v>0.83333333333333337</v>
      </c>
      <c r="I18" s="48">
        <f>'Оценивание ЦТО-2022 (школы)'!AW20</f>
        <v>6</v>
      </c>
      <c r="J18" s="50">
        <f>'Оценивание ЦТО-2022 (школы)'!AX20</f>
        <v>0.66666666666666663</v>
      </c>
      <c r="K18" s="48">
        <f>'Оценивание ЦТО-2022 (школы)'!AW27</f>
        <v>8</v>
      </c>
      <c r="L18" s="50">
        <f>'Оценивание ЦТО-2022 (школы)'!AX27</f>
        <v>0.4</v>
      </c>
      <c r="M18" s="48">
        <f>'Оценивание ЦТО-2022 (школы)'!AW37</f>
        <v>34</v>
      </c>
      <c r="N18" s="50">
        <f>'Оценивание ЦТО-2022 (школы)'!AX37</f>
        <v>0.44736842105263158</v>
      </c>
      <c r="O18" s="14" t="str">
        <f>'Оценивание ЦТО-2022 (школы)'!AX38</f>
        <v>Средний</v>
      </c>
    </row>
    <row r="19" spans="1:15" x14ac:dyDescent="0.2">
      <c r="A19" s="46">
        <v>16</v>
      </c>
      <c r="B19" s="47" t="s">
        <v>161</v>
      </c>
      <c r="C19" s="48">
        <f>'Оценивание ЦТО-2022 (школы)'!AZ4</f>
        <v>5</v>
      </c>
      <c r="D19" s="50">
        <f>'Оценивание ЦТО-2022 (школы)'!BA4</f>
        <v>0.5</v>
      </c>
      <c r="E19" s="48">
        <f>'Оценивание ЦТО-2022 (школы)'!AZ7</f>
        <v>11</v>
      </c>
      <c r="F19" s="50">
        <f>'Оценивание ЦТО-2022 (школы)'!BA7</f>
        <v>0.44</v>
      </c>
      <c r="G19" s="48">
        <f>'Оценивание ЦТО-2022 (школы)'!AZ13</f>
        <v>10</v>
      </c>
      <c r="H19" s="50">
        <f>'Оценивание ЦТО-2022 (школы)'!BA13</f>
        <v>0.83333333333333337</v>
      </c>
      <c r="I19" s="48">
        <f>'Оценивание ЦТО-2022 (школы)'!AZ20</f>
        <v>6</v>
      </c>
      <c r="J19" s="50">
        <f>'Оценивание ЦТО-2022 (школы)'!BA20</f>
        <v>0.66666666666666663</v>
      </c>
      <c r="K19" s="48">
        <f>'Оценивание ЦТО-2022 (школы)'!AZ27</f>
        <v>9</v>
      </c>
      <c r="L19" s="50">
        <f>'Оценивание ЦТО-2022 (школы)'!BA27</f>
        <v>0.45</v>
      </c>
      <c r="M19" s="48">
        <f>'Оценивание ЦТО-2022 (школы)'!AZ37</f>
        <v>41</v>
      </c>
      <c r="N19" s="50">
        <f>'Оценивание ЦТО-2022 (школы)'!BA37</f>
        <v>0.53947368421052633</v>
      </c>
      <c r="O19" s="14" t="str">
        <f>'Оценивание ЦТО-2022 (школы)'!BA38</f>
        <v>Средний</v>
      </c>
    </row>
    <row r="20" spans="1:15" x14ac:dyDescent="0.2">
      <c r="A20" s="46">
        <v>17</v>
      </c>
      <c r="B20" s="47" t="s">
        <v>162</v>
      </c>
      <c r="C20" s="48">
        <f>'Оценивание ЦТО-2022 (школы)'!BC4</f>
        <v>2</v>
      </c>
      <c r="D20" s="50">
        <f>'Оценивание ЦТО-2022 (школы)'!BD4</f>
        <v>0.2</v>
      </c>
      <c r="E20" s="48">
        <f>'Оценивание ЦТО-2022 (школы)'!BC7</f>
        <v>11</v>
      </c>
      <c r="F20" s="50">
        <f>'Оценивание ЦТО-2022 (школы)'!BD7</f>
        <v>0.44</v>
      </c>
      <c r="G20" s="48">
        <f>'Оценивание ЦТО-2022 (школы)'!BC13</f>
        <v>10</v>
      </c>
      <c r="H20" s="50">
        <f>'Оценивание ЦТО-2022 (школы)'!BD13</f>
        <v>0.83333333333333337</v>
      </c>
      <c r="I20" s="48">
        <f>'Оценивание ЦТО-2022 (школы)'!BC20</f>
        <v>6</v>
      </c>
      <c r="J20" s="50">
        <f>'Оценивание ЦТО-2022 (школы)'!BD20</f>
        <v>0.66666666666666663</v>
      </c>
      <c r="K20" s="48">
        <f>'Оценивание ЦТО-2022 (школы)'!BC27</f>
        <v>12</v>
      </c>
      <c r="L20" s="50">
        <f>'Оценивание ЦТО-2022 (школы)'!BD27</f>
        <v>0.6</v>
      </c>
      <c r="M20" s="48">
        <f>'Оценивание ЦТО-2022 (школы)'!BC37</f>
        <v>41</v>
      </c>
      <c r="N20" s="50">
        <f>'Оценивание ЦТО-2022 (школы)'!BD37</f>
        <v>0.53947368421052633</v>
      </c>
      <c r="O20" s="14" t="str">
        <f>'Оценивание ЦТО-2022 (школы)'!BD38</f>
        <v>Средний</v>
      </c>
    </row>
    <row r="21" spans="1:15" x14ac:dyDescent="0.2">
      <c r="A21" s="46">
        <v>18</v>
      </c>
      <c r="B21" s="47" t="s">
        <v>163</v>
      </c>
      <c r="C21" s="48">
        <f>'Оценивание ЦТО-2022 (школы)'!BF4</f>
        <v>1</v>
      </c>
      <c r="D21" s="50">
        <f>'Оценивание ЦТО-2022 (школы)'!BG4</f>
        <v>0.1</v>
      </c>
      <c r="E21" s="48">
        <f>'Оценивание ЦТО-2022 (школы)'!BF7</f>
        <v>10</v>
      </c>
      <c r="F21" s="50">
        <f>'Оценивание ЦТО-2022 (школы)'!BG7</f>
        <v>0.4</v>
      </c>
      <c r="G21" s="48">
        <f>'Оценивание ЦТО-2022 (школы)'!BF13</f>
        <v>10</v>
      </c>
      <c r="H21" s="50">
        <f>'Оценивание ЦТО-2022 (школы)'!BG13</f>
        <v>0.83333333333333337</v>
      </c>
      <c r="I21" s="48">
        <f>'Оценивание ЦТО-2022 (школы)'!BF20</f>
        <v>3</v>
      </c>
      <c r="J21" s="50">
        <f>'Оценивание ЦТО-2022 (школы)'!BG20</f>
        <v>0.33333333333333331</v>
      </c>
      <c r="K21" s="48">
        <f>'Оценивание ЦТО-2022 (школы)'!BF27</f>
        <v>10</v>
      </c>
      <c r="L21" s="50">
        <f>'Оценивание ЦТО-2022 (школы)'!BG27</f>
        <v>0.5</v>
      </c>
      <c r="M21" s="48">
        <f>'Оценивание ЦТО-2022 (школы)'!BF37</f>
        <v>34</v>
      </c>
      <c r="N21" s="50">
        <f>'Оценивание ЦТО-2022 (школы)'!BG37</f>
        <v>0.44736842105263158</v>
      </c>
      <c r="O21" s="14" t="str">
        <f>'Оценивание ЦТО-2022 (школы)'!BG38</f>
        <v>Средний</v>
      </c>
    </row>
    <row r="22" spans="1:15" x14ac:dyDescent="0.2">
      <c r="A22" s="46">
        <v>19</v>
      </c>
      <c r="B22" s="47" t="s">
        <v>164</v>
      </c>
      <c r="C22" s="48">
        <f>'Оценивание ЦТО-2022 (школы)'!BI4</f>
        <v>5</v>
      </c>
      <c r="D22" s="50">
        <f>'Оценивание ЦТО-2022 (школы)'!BJ4</f>
        <v>0.5</v>
      </c>
      <c r="E22" s="48">
        <f>'Оценивание ЦТО-2022 (школы)'!BI7</f>
        <v>13</v>
      </c>
      <c r="F22" s="50">
        <f>'Оценивание ЦТО-2022 (школы)'!BJ7</f>
        <v>0.52</v>
      </c>
      <c r="G22" s="48">
        <f>'Оценивание ЦТО-2022 (школы)'!BI13</f>
        <v>10</v>
      </c>
      <c r="H22" s="50">
        <f>'Оценивание ЦТО-2022 (школы)'!BJ13</f>
        <v>0.83333333333333337</v>
      </c>
      <c r="I22" s="48">
        <f>'Оценивание ЦТО-2022 (школы)'!BI20</f>
        <v>8</v>
      </c>
      <c r="J22" s="50">
        <f>'Оценивание ЦТО-2022 (школы)'!BJ20</f>
        <v>0.88888888888888884</v>
      </c>
      <c r="K22" s="48">
        <f>'Оценивание ЦТО-2022 (школы)'!BI27</f>
        <v>16</v>
      </c>
      <c r="L22" s="50">
        <f>'Оценивание ЦТО-2022 (школы)'!BJ27</f>
        <v>0.8</v>
      </c>
      <c r="M22" s="48">
        <f>'Оценивание ЦТО-2022 (школы)'!BI37</f>
        <v>52</v>
      </c>
      <c r="N22" s="50">
        <f>'Оценивание ЦТО-2022 (школы)'!BJ37</f>
        <v>0.68421052631578949</v>
      </c>
      <c r="O22" s="14" t="str">
        <f>'Оценивание ЦТО-2022 (школы)'!BJ38</f>
        <v>Средний</v>
      </c>
    </row>
    <row r="23" spans="1:15" x14ac:dyDescent="0.2">
      <c r="A23" s="46">
        <v>20</v>
      </c>
      <c r="B23" s="47" t="s">
        <v>165</v>
      </c>
      <c r="C23" s="48">
        <f>'Оценивание ЦТО-2022 (школы)'!BL4</f>
        <v>5</v>
      </c>
      <c r="D23" s="50">
        <f>'Оценивание ЦТО-2022 (школы)'!BM4</f>
        <v>0.5</v>
      </c>
      <c r="E23" s="48">
        <f>'Оценивание ЦТО-2022 (школы)'!BL7</f>
        <v>11</v>
      </c>
      <c r="F23" s="50">
        <f>'Оценивание ЦТО-2022 (школы)'!BM7</f>
        <v>0.44</v>
      </c>
      <c r="G23" s="48">
        <f>'Оценивание ЦТО-2022 (школы)'!BL13</f>
        <v>10</v>
      </c>
      <c r="H23" s="50">
        <f>'Оценивание ЦТО-2022 (школы)'!BM13</f>
        <v>0.83333333333333337</v>
      </c>
      <c r="I23" s="48">
        <f>'Оценивание ЦТО-2022 (школы)'!BL20</f>
        <v>3</v>
      </c>
      <c r="J23" s="50">
        <f>'Оценивание ЦТО-2022 (школы)'!BM20</f>
        <v>0.33333333333333331</v>
      </c>
      <c r="K23" s="48">
        <f>'Оценивание ЦТО-2022 (школы)'!BL27</f>
        <v>16</v>
      </c>
      <c r="L23" s="50">
        <f>'Оценивание ЦТО-2022 (школы)'!BM27</f>
        <v>0.8</v>
      </c>
      <c r="M23" s="48">
        <f>'Оценивание ЦТО-2022 (школы)'!BL37</f>
        <v>45</v>
      </c>
      <c r="N23" s="50">
        <f>'Оценивание ЦТО-2022 (школы)'!BM37</f>
        <v>0.59210526315789469</v>
      </c>
      <c r="O23" s="14" t="str">
        <f>'Оценивание ЦТО-2022 (школы)'!BM38</f>
        <v>Средний</v>
      </c>
    </row>
    <row r="24" spans="1:15" x14ac:dyDescent="0.2">
      <c r="A24" s="46">
        <v>21</v>
      </c>
      <c r="B24" s="47" t="s">
        <v>166</v>
      </c>
      <c r="C24" s="48">
        <f>'Оценивание ЦТО-2022 (школы)'!BO4</f>
        <v>3</v>
      </c>
      <c r="D24" s="50">
        <f>'Оценивание ЦТО-2022 (школы)'!BP4</f>
        <v>0.3</v>
      </c>
      <c r="E24" s="48">
        <f>'Оценивание ЦТО-2022 (школы)'!BO7</f>
        <v>9</v>
      </c>
      <c r="F24" s="50">
        <f>'Оценивание ЦТО-2022 (школы)'!BP7</f>
        <v>0.36</v>
      </c>
      <c r="G24" s="48">
        <f>'Оценивание ЦТО-2022 (школы)'!BO13</f>
        <v>10</v>
      </c>
      <c r="H24" s="50">
        <f>'Оценивание ЦТО-2022 (школы)'!BP13</f>
        <v>0.83333333333333337</v>
      </c>
      <c r="I24" s="48">
        <f>'Оценивание ЦТО-2022 (школы)'!BO20</f>
        <v>5</v>
      </c>
      <c r="J24" s="50">
        <f>'Оценивание ЦТО-2022 (школы)'!BP20</f>
        <v>0.55555555555555558</v>
      </c>
      <c r="K24" s="48">
        <f>'Оценивание ЦТО-2022 (школы)'!BO27</f>
        <v>6</v>
      </c>
      <c r="L24" s="50">
        <f>'Оценивание ЦТО-2022 (школы)'!BP27</f>
        <v>0.3</v>
      </c>
      <c r="M24" s="48">
        <f>'Оценивание ЦТО-2022 (школы)'!BO37</f>
        <v>33</v>
      </c>
      <c r="N24" s="50">
        <f>'Оценивание ЦТО-2022 (школы)'!BP37</f>
        <v>0.43421052631578949</v>
      </c>
      <c r="O24" s="14" t="str">
        <f>'Оценивание ЦТО-2022 (школы)'!BP38</f>
        <v>Средний</v>
      </c>
    </row>
    <row r="25" spans="1:15" x14ac:dyDescent="0.2">
      <c r="A25" s="46">
        <v>22</v>
      </c>
      <c r="B25" s="47" t="s">
        <v>167</v>
      </c>
      <c r="C25" s="48">
        <f>'Оценивание ЦТО-2022 (школы)'!BR4</f>
        <v>7</v>
      </c>
      <c r="D25" s="50">
        <f>'Оценивание ЦТО-2022 (школы)'!BS4</f>
        <v>0.7</v>
      </c>
      <c r="E25" s="48">
        <f>'Оценивание ЦТО-2022 (школы)'!BR7</f>
        <v>12</v>
      </c>
      <c r="F25" s="50">
        <f>'Оценивание ЦТО-2022 (школы)'!BS7</f>
        <v>0.48</v>
      </c>
      <c r="G25" s="48">
        <f>'Оценивание ЦТО-2022 (школы)'!BR13</f>
        <v>10</v>
      </c>
      <c r="H25" s="50">
        <f>'Оценивание ЦТО-2022 (школы)'!BS13</f>
        <v>0.83333333333333337</v>
      </c>
      <c r="I25" s="48">
        <f>'Оценивание ЦТО-2022 (школы)'!BR20</f>
        <v>6</v>
      </c>
      <c r="J25" s="50">
        <f>'Оценивание ЦТО-2022 (школы)'!BS20</f>
        <v>0.66666666666666663</v>
      </c>
      <c r="K25" s="48">
        <f>'Оценивание ЦТО-2022 (школы)'!BR27</f>
        <v>14</v>
      </c>
      <c r="L25" s="50">
        <f>'Оценивание ЦТО-2022 (школы)'!BS27</f>
        <v>0.7</v>
      </c>
      <c r="M25" s="48">
        <f>'Оценивание ЦТО-2022 (школы)'!BR37</f>
        <v>49</v>
      </c>
      <c r="N25" s="50">
        <f>'Оценивание ЦТО-2022 (школы)'!BS37</f>
        <v>0.64473684210526316</v>
      </c>
      <c r="O25" s="14" t="str">
        <f>'Оценивание ЦТО-2022 (школы)'!BS38</f>
        <v>Средний</v>
      </c>
    </row>
    <row r="26" spans="1:15" x14ac:dyDescent="0.2">
      <c r="A26" s="46">
        <v>23</v>
      </c>
      <c r="B26" s="47" t="s">
        <v>168</v>
      </c>
      <c r="C26" s="48">
        <f>'Оценивание ЦТО-2022 (школы)'!BU4</f>
        <v>2</v>
      </c>
      <c r="D26" s="50">
        <f>'Оценивание ЦТО-2022 (школы)'!BV4</f>
        <v>0.2</v>
      </c>
      <c r="E26" s="48">
        <f>'Оценивание ЦТО-2022 (школы)'!BU7</f>
        <v>10</v>
      </c>
      <c r="F26" s="50">
        <f>'Оценивание ЦТО-2022 (школы)'!BV7</f>
        <v>0.4</v>
      </c>
      <c r="G26" s="48">
        <f>'Оценивание ЦТО-2022 (школы)'!BU13</f>
        <v>10</v>
      </c>
      <c r="H26" s="50">
        <f>'Оценивание ЦТО-2022 (школы)'!BV13</f>
        <v>0.83333333333333337</v>
      </c>
      <c r="I26" s="48">
        <f>'Оценивание ЦТО-2022 (школы)'!BU20</f>
        <v>6</v>
      </c>
      <c r="J26" s="50">
        <f>'Оценивание ЦТО-2022 (школы)'!BV20</f>
        <v>0.66666666666666663</v>
      </c>
      <c r="K26" s="48">
        <f>'Оценивание ЦТО-2022 (школы)'!BU27</f>
        <v>12</v>
      </c>
      <c r="L26" s="50">
        <f>'Оценивание ЦТО-2022 (школы)'!BV27</f>
        <v>0.6</v>
      </c>
      <c r="M26" s="48">
        <f>'Оценивание ЦТО-2022 (школы)'!BU37</f>
        <v>40</v>
      </c>
      <c r="N26" s="50">
        <f>'Оценивание ЦТО-2022 (школы)'!BV37</f>
        <v>0.52631578947368418</v>
      </c>
      <c r="O26" s="14" t="str">
        <f>'Оценивание ЦТО-2022 (школы)'!BV38</f>
        <v>Средний</v>
      </c>
    </row>
    <row r="27" spans="1:15" x14ac:dyDescent="0.2">
      <c r="A27" s="46">
        <v>24</v>
      </c>
      <c r="B27" s="47" t="s">
        <v>169</v>
      </c>
      <c r="C27" s="48">
        <f>'Оценивание ЦТО-2022 (школы)'!BX4</f>
        <v>4</v>
      </c>
      <c r="D27" s="50">
        <f>'Оценивание ЦТО-2022 (школы)'!BY4</f>
        <v>0.4</v>
      </c>
      <c r="E27" s="48">
        <f>'Оценивание ЦТО-2022 (школы)'!BX7</f>
        <v>11</v>
      </c>
      <c r="F27" s="50">
        <f>'Оценивание ЦТО-2022 (школы)'!BY7</f>
        <v>0.44</v>
      </c>
      <c r="G27" s="48">
        <f>'Оценивание ЦТО-2022 (школы)'!BX13</f>
        <v>10</v>
      </c>
      <c r="H27" s="50">
        <f>'Оценивание ЦТО-2022 (школы)'!BY13</f>
        <v>0.83333333333333337</v>
      </c>
      <c r="I27" s="48">
        <f>'Оценивание ЦТО-2022 (школы)'!BX20</f>
        <v>5</v>
      </c>
      <c r="J27" s="50">
        <f>'Оценивание ЦТО-2022 (школы)'!BY20</f>
        <v>0.55555555555555558</v>
      </c>
      <c r="K27" s="48">
        <f>'Оценивание ЦТО-2022 (школы)'!BX27</f>
        <v>11</v>
      </c>
      <c r="L27" s="50">
        <f>'Оценивание ЦТО-2022 (школы)'!BY27</f>
        <v>0.55000000000000004</v>
      </c>
      <c r="M27" s="48">
        <f>'Оценивание ЦТО-2022 (школы)'!BX37</f>
        <v>41</v>
      </c>
      <c r="N27" s="50">
        <f>'Оценивание ЦТО-2022 (школы)'!BY37</f>
        <v>0.53947368421052633</v>
      </c>
      <c r="O27" s="14" t="str">
        <f>'Оценивание ЦТО-2022 (школы)'!BY38</f>
        <v>Средний</v>
      </c>
    </row>
    <row r="28" spans="1:15" x14ac:dyDescent="0.2">
      <c r="A28" s="46">
        <v>25</v>
      </c>
      <c r="B28" s="47" t="s">
        <v>170</v>
      </c>
      <c r="C28" s="48">
        <f>'Оценивание ЦТО-2022 (школы)'!CA4</f>
        <v>5</v>
      </c>
      <c r="D28" s="50">
        <f>'Оценивание ЦТО-2022 (школы)'!CB4</f>
        <v>0.5</v>
      </c>
      <c r="E28" s="48">
        <f>'Оценивание ЦТО-2022 (школы)'!CA7</f>
        <v>9</v>
      </c>
      <c r="F28" s="50">
        <f>'Оценивание ЦТО-2022 (школы)'!CB7</f>
        <v>0.36</v>
      </c>
      <c r="G28" s="48">
        <f>'Оценивание ЦТО-2022 (школы)'!CA13</f>
        <v>10</v>
      </c>
      <c r="H28" s="50">
        <f>'Оценивание ЦТО-2022 (школы)'!CB13</f>
        <v>0.83333333333333337</v>
      </c>
      <c r="I28" s="48">
        <f>'Оценивание ЦТО-2022 (школы)'!CA20</f>
        <v>8</v>
      </c>
      <c r="J28" s="50">
        <f>'Оценивание ЦТО-2022 (школы)'!CB20</f>
        <v>0.88888888888888884</v>
      </c>
      <c r="K28" s="48">
        <f>'Оценивание ЦТО-2022 (школы)'!CA27</f>
        <v>10</v>
      </c>
      <c r="L28" s="50">
        <f>'Оценивание ЦТО-2022 (школы)'!CB27</f>
        <v>0.5</v>
      </c>
      <c r="M28" s="48">
        <f>'Оценивание ЦТО-2022 (школы)'!CA37</f>
        <v>42</v>
      </c>
      <c r="N28" s="50">
        <f>'Оценивание ЦТО-2022 (школы)'!CB37</f>
        <v>0.55263157894736847</v>
      </c>
      <c r="O28" s="14" t="str">
        <f>'Оценивание ЦТО-2022 (школы)'!CB38</f>
        <v>Средний</v>
      </c>
    </row>
    <row r="29" spans="1:15" x14ac:dyDescent="0.2">
      <c r="A29" s="46">
        <v>26</v>
      </c>
      <c r="B29" s="47" t="s">
        <v>171</v>
      </c>
      <c r="C29" s="48">
        <f>'Оценивание ЦТО-2022 (школы)'!CD4</f>
        <v>2</v>
      </c>
      <c r="D29" s="50">
        <f>'Оценивание ЦТО-2022 (школы)'!CE4</f>
        <v>0.2</v>
      </c>
      <c r="E29" s="48">
        <f>'Оценивание ЦТО-2022 (школы)'!CD7</f>
        <v>10</v>
      </c>
      <c r="F29" s="50">
        <f>'Оценивание ЦТО-2022 (школы)'!CE7</f>
        <v>0.4</v>
      </c>
      <c r="G29" s="48">
        <f>'Оценивание ЦТО-2022 (школы)'!CD13</f>
        <v>9</v>
      </c>
      <c r="H29" s="50">
        <f>'Оценивание ЦТО-2022 (школы)'!CE13</f>
        <v>0.75</v>
      </c>
      <c r="I29" s="48">
        <f>'Оценивание ЦТО-2022 (школы)'!CD20</f>
        <v>3</v>
      </c>
      <c r="J29" s="50">
        <f>'Оценивание ЦТО-2022 (школы)'!CE20</f>
        <v>0.33333333333333331</v>
      </c>
      <c r="K29" s="48">
        <f>'Оценивание ЦТО-2022 (школы)'!CD27</f>
        <v>13</v>
      </c>
      <c r="L29" s="50">
        <f>'Оценивание ЦТО-2022 (школы)'!CE27</f>
        <v>0.65</v>
      </c>
      <c r="M29" s="48">
        <f>'Оценивание ЦТО-2022 (школы)'!CD37</f>
        <v>37</v>
      </c>
      <c r="N29" s="50">
        <f>'Оценивание ЦТО-2022 (школы)'!CE37</f>
        <v>0.48684210526315791</v>
      </c>
      <c r="O29" s="14" t="str">
        <f>'Оценивание ЦТО-2022 (школы)'!CE38</f>
        <v>Средний</v>
      </c>
    </row>
    <row r="30" spans="1:15" x14ac:dyDescent="0.2">
      <c r="A30" s="46">
        <v>27</v>
      </c>
      <c r="B30" s="47" t="s">
        <v>172</v>
      </c>
      <c r="C30" s="48">
        <f>'Оценивание ЦТО-2022 (школы)'!CG4</f>
        <v>1</v>
      </c>
      <c r="D30" s="50">
        <f>'Оценивание ЦТО-2022 (школы)'!CH4</f>
        <v>0.1</v>
      </c>
      <c r="E30" s="48">
        <f>'Оценивание ЦТО-2022 (школы)'!CG7</f>
        <v>9</v>
      </c>
      <c r="F30" s="50">
        <f>'Оценивание ЦТО-2022 (школы)'!CH7</f>
        <v>0.36</v>
      </c>
      <c r="G30" s="48">
        <f>'Оценивание ЦТО-2022 (школы)'!CG13</f>
        <v>5</v>
      </c>
      <c r="H30" s="50">
        <f>'Оценивание ЦТО-2022 (школы)'!CH13</f>
        <v>0.41666666666666669</v>
      </c>
      <c r="I30" s="48">
        <f>'Оценивание ЦТО-2022 (школы)'!CG20</f>
        <v>6</v>
      </c>
      <c r="J30" s="50">
        <f>'Оценивание ЦТО-2022 (школы)'!CH20</f>
        <v>0.66666666666666663</v>
      </c>
      <c r="K30" s="48">
        <f>'Оценивание ЦТО-2022 (школы)'!CG27</f>
        <v>10</v>
      </c>
      <c r="L30" s="50">
        <f>'Оценивание ЦТО-2022 (школы)'!CH27</f>
        <v>0.5</v>
      </c>
      <c r="M30" s="48">
        <f>'Оценивание ЦТО-2022 (школы)'!CG37</f>
        <v>31</v>
      </c>
      <c r="N30" s="50">
        <f>'Оценивание ЦТО-2022 (школы)'!CH37</f>
        <v>0.40789473684210525</v>
      </c>
      <c r="O30" s="14" t="str">
        <f>'Оценивание ЦТО-2022 (школы)'!CH38</f>
        <v>Средний</v>
      </c>
    </row>
    <row r="31" spans="1:15" x14ac:dyDescent="0.2">
      <c r="A31" s="46">
        <v>28</v>
      </c>
      <c r="B31" s="47" t="s">
        <v>173</v>
      </c>
      <c r="C31" s="48">
        <f>'Оценивание ЦТО-2022 (школы)'!CJ4</f>
        <v>5</v>
      </c>
      <c r="D31" s="50">
        <f>'Оценивание ЦТО-2022 (школы)'!CK4</f>
        <v>0.5</v>
      </c>
      <c r="E31" s="48">
        <f>'Оценивание ЦТО-2022 (школы)'!CJ7</f>
        <v>13</v>
      </c>
      <c r="F31" s="50">
        <f>'Оценивание ЦТО-2022 (школы)'!CK7</f>
        <v>0.52</v>
      </c>
      <c r="G31" s="48">
        <f>'Оценивание ЦТО-2022 (школы)'!CJ13</f>
        <v>10</v>
      </c>
      <c r="H31" s="50">
        <f>'Оценивание ЦТО-2022 (школы)'!CK13</f>
        <v>0.83333333333333337</v>
      </c>
      <c r="I31" s="48">
        <f>'Оценивание ЦТО-2022 (школы)'!CJ20</f>
        <v>8</v>
      </c>
      <c r="J31" s="50">
        <f>'Оценивание ЦТО-2022 (школы)'!CK20</f>
        <v>0.88888888888888884</v>
      </c>
      <c r="K31" s="48">
        <f>'Оценивание ЦТО-2022 (школы)'!CJ27</f>
        <v>16</v>
      </c>
      <c r="L31" s="50">
        <f>'Оценивание ЦТО-2022 (школы)'!CK27</f>
        <v>0.8</v>
      </c>
      <c r="M31" s="48">
        <f>'Оценивание ЦТО-2022 (школы)'!CJ37</f>
        <v>52</v>
      </c>
      <c r="N31" s="50">
        <f>'Оценивание ЦТО-2022 (школы)'!CK37</f>
        <v>0.68421052631578949</v>
      </c>
      <c r="O31" s="14" t="str">
        <f>'Оценивание ЦТО-2022 (школы)'!CK38</f>
        <v>Средний</v>
      </c>
    </row>
    <row r="32" spans="1:15" x14ac:dyDescent="0.2">
      <c r="A32" s="46">
        <v>29</v>
      </c>
      <c r="B32" s="47" t="s">
        <v>174</v>
      </c>
      <c r="C32" s="48">
        <f>'Оценивание ЦТО-2022 (школы)'!CM4</f>
        <v>6</v>
      </c>
      <c r="D32" s="50">
        <f>'Оценивание ЦТО-2022 (школы)'!CN4</f>
        <v>0.6</v>
      </c>
      <c r="E32" s="48">
        <f>'Оценивание ЦТО-2022 (школы)'!CM7</f>
        <v>11</v>
      </c>
      <c r="F32" s="50">
        <f>'Оценивание ЦТО-2022 (школы)'!CN7</f>
        <v>0.44</v>
      </c>
      <c r="G32" s="48">
        <f>'Оценивание ЦТО-2022 (школы)'!CM13</f>
        <v>10</v>
      </c>
      <c r="H32" s="50">
        <f>'Оценивание ЦТО-2022 (школы)'!CN13</f>
        <v>0.83333333333333337</v>
      </c>
      <c r="I32" s="48">
        <f>'Оценивание ЦТО-2022 (школы)'!CM20</f>
        <v>5</v>
      </c>
      <c r="J32" s="50">
        <f>'Оценивание ЦТО-2022 (школы)'!CN20</f>
        <v>0.55555555555555558</v>
      </c>
      <c r="K32" s="48">
        <f>'Оценивание ЦТО-2022 (школы)'!CM27</f>
        <v>10</v>
      </c>
      <c r="L32" s="50">
        <f>'Оценивание ЦТО-2022 (школы)'!CN27</f>
        <v>0.5</v>
      </c>
      <c r="M32" s="48">
        <f>'Оценивание ЦТО-2022 (школы)'!CM37</f>
        <v>42</v>
      </c>
      <c r="N32" s="50">
        <f>'Оценивание ЦТО-2022 (школы)'!CN37</f>
        <v>0.55263157894736847</v>
      </c>
      <c r="O32" s="14" t="str">
        <f>'Оценивание ЦТО-2022 (школы)'!CN38</f>
        <v>Средний</v>
      </c>
    </row>
    <row r="33" spans="1:15" x14ac:dyDescent="0.2">
      <c r="A33" s="46">
        <v>30</v>
      </c>
      <c r="B33" s="47" t="s">
        <v>175</v>
      </c>
      <c r="C33" s="48">
        <f>'Оценивание ЦТО-2022 (школы)'!CP4</f>
        <v>7</v>
      </c>
      <c r="D33" s="50">
        <f>'Оценивание ЦТО-2022 (школы)'!CQ4</f>
        <v>0.7</v>
      </c>
      <c r="E33" s="48">
        <f>'Оценивание ЦТО-2022 (школы)'!CP7</f>
        <v>14</v>
      </c>
      <c r="F33" s="50">
        <f>'Оценивание ЦТО-2022 (школы)'!CQ7</f>
        <v>0.56000000000000005</v>
      </c>
      <c r="G33" s="48">
        <f>'Оценивание ЦТО-2022 (школы)'!CP13</f>
        <v>10</v>
      </c>
      <c r="H33" s="50">
        <f>'Оценивание ЦТО-2022 (школы)'!CQ13</f>
        <v>0.83333333333333337</v>
      </c>
      <c r="I33" s="48">
        <f>'Оценивание ЦТО-2022 (школы)'!CP20</f>
        <v>6</v>
      </c>
      <c r="J33" s="50">
        <f>'Оценивание ЦТО-2022 (школы)'!CQ20</f>
        <v>0.66666666666666663</v>
      </c>
      <c r="K33" s="48">
        <f>'Оценивание ЦТО-2022 (школы)'!CP27</f>
        <v>15</v>
      </c>
      <c r="L33" s="50">
        <f>'Оценивание ЦТО-2022 (школы)'!CQ27</f>
        <v>0.75</v>
      </c>
      <c r="M33" s="48">
        <f>'Оценивание ЦТО-2022 (школы)'!CP37</f>
        <v>52</v>
      </c>
      <c r="N33" s="50">
        <f>'Оценивание ЦТО-2022 (школы)'!CQ37</f>
        <v>0.68421052631578949</v>
      </c>
      <c r="O33" s="14" t="str">
        <f>'Оценивание ЦТО-2022 (школы)'!CQ38</f>
        <v>Средний</v>
      </c>
    </row>
    <row r="34" spans="1:15" x14ac:dyDescent="0.2">
      <c r="A34" s="46">
        <v>31</v>
      </c>
      <c r="B34" s="47" t="s">
        <v>176</v>
      </c>
      <c r="C34" s="48">
        <f>'Оценивание ЦТО-2022 (школы)'!CS4</f>
        <v>7</v>
      </c>
      <c r="D34" s="50">
        <f>'Оценивание ЦТО-2022 (школы)'!CT4</f>
        <v>0.7</v>
      </c>
      <c r="E34" s="48">
        <f>'Оценивание ЦТО-2022 (школы)'!CS7</f>
        <v>6</v>
      </c>
      <c r="F34" s="50">
        <f>'Оценивание ЦТО-2022 (школы)'!CT7</f>
        <v>0.24</v>
      </c>
      <c r="G34" s="48">
        <f>'Оценивание ЦТО-2022 (школы)'!CS13</f>
        <v>9</v>
      </c>
      <c r="H34" s="50">
        <f>'Оценивание ЦТО-2022 (школы)'!CT13</f>
        <v>0.75</v>
      </c>
      <c r="I34" s="48">
        <f>'Оценивание ЦТО-2022 (школы)'!CS20</f>
        <v>6</v>
      </c>
      <c r="J34" s="50">
        <f>'Оценивание ЦТО-2022 (школы)'!CT20</f>
        <v>0.66666666666666663</v>
      </c>
      <c r="K34" s="48">
        <f>'Оценивание ЦТО-2022 (школы)'!CS27</f>
        <v>7</v>
      </c>
      <c r="L34" s="50">
        <f>'Оценивание ЦТО-2022 (школы)'!CT27</f>
        <v>0.35</v>
      </c>
      <c r="M34" s="48">
        <f>'Оценивание ЦТО-2022 (школы)'!CS37</f>
        <v>35</v>
      </c>
      <c r="N34" s="50">
        <f>'Оценивание ЦТО-2022 (школы)'!CT37</f>
        <v>0.46052631578947367</v>
      </c>
      <c r="O34" s="14" t="str">
        <f>'Оценивание ЦТО-2022 (школы)'!CT38</f>
        <v>Средний</v>
      </c>
    </row>
    <row r="35" spans="1:15" x14ac:dyDescent="0.2">
      <c r="A35" s="46">
        <v>32</v>
      </c>
      <c r="B35" s="47" t="s">
        <v>85</v>
      </c>
      <c r="C35" s="48">
        <f>'Оценивание ЦТО-2022 (школы)'!CV4</f>
        <v>6</v>
      </c>
      <c r="D35" s="50">
        <f>'Оценивание ЦТО-2022 (школы)'!CW4</f>
        <v>0.6</v>
      </c>
      <c r="E35" s="48">
        <f>'Оценивание ЦТО-2022 (школы)'!CV7</f>
        <v>9</v>
      </c>
      <c r="F35" s="50">
        <f>'Оценивание ЦТО-2022 (школы)'!CW7</f>
        <v>0.36</v>
      </c>
      <c r="G35" s="48">
        <f>'Оценивание ЦТО-2022 (школы)'!CV13</f>
        <v>10</v>
      </c>
      <c r="H35" s="50">
        <f>'Оценивание ЦТО-2022 (школы)'!CW13</f>
        <v>0.83333333333333337</v>
      </c>
      <c r="I35" s="48">
        <f>'Оценивание ЦТО-2022 (школы)'!CV20</f>
        <v>8</v>
      </c>
      <c r="J35" s="50">
        <f>'Оценивание ЦТО-2022 (школы)'!CW20</f>
        <v>0.88888888888888884</v>
      </c>
      <c r="K35" s="48">
        <f>'Оценивание ЦТО-2022 (школы)'!CV27</f>
        <v>10</v>
      </c>
      <c r="L35" s="50">
        <f>'Оценивание ЦТО-2022 (школы)'!CW27</f>
        <v>0.5</v>
      </c>
      <c r="M35" s="48">
        <f>'Оценивание ЦТО-2022 (школы)'!CV37</f>
        <v>43</v>
      </c>
      <c r="N35" s="50">
        <f>'Оценивание ЦТО-2022 (школы)'!CW37</f>
        <v>0.56578947368421051</v>
      </c>
      <c r="O35" s="14" t="str">
        <f>'Оценивание ЦТО-2022 (школы)'!CW38</f>
        <v>Средний</v>
      </c>
    </row>
    <row r="36" spans="1:15" x14ac:dyDescent="0.2">
      <c r="A36" s="46">
        <v>33</v>
      </c>
      <c r="B36" s="47" t="s">
        <v>86</v>
      </c>
      <c r="C36" s="48">
        <f>'Оценивание ЦТО-2022 (школы)'!CY4</f>
        <v>7</v>
      </c>
      <c r="D36" s="50">
        <f>'Оценивание ЦТО-2022 (школы)'!CZ4</f>
        <v>0.7</v>
      </c>
      <c r="E36" s="48">
        <f>'Оценивание ЦТО-2022 (школы)'!CY7</f>
        <v>14</v>
      </c>
      <c r="F36" s="50">
        <f>'Оценивание ЦТО-2022 (школы)'!CZ7</f>
        <v>0.56000000000000005</v>
      </c>
      <c r="G36" s="48">
        <f>'Оценивание ЦТО-2022 (школы)'!CY13</f>
        <v>10</v>
      </c>
      <c r="H36" s="50">
        <f>'Оценивание ЦТО-2022 (школы)'!CZ13</f>
        <v>0.83333333333333337</v>
      </c>
      <c r="I36" s="48">
        <f>'Оценивание ЦТО-2022 (школы)'!CY20</f>
        <v>9</v>
      </c>
      <c r="J36" s="50">
        <f>'Оценивание ЦТО-2022 (школы)'!CZ20</f>
        <v>1</v>
      </c>
      <c r="K36" s="48">
        <f>'Оценивание ЦТО-2022 (школы)'!CY27</f>
        <v>14</v>
      </c>
      <c r="L36" s="50">
        <f>'Оценивание ЦТО-2022 (школы)'!CZ27</f>
        <v>0.7</v>
      </c>
      <c r="M36" s="48">
        <f>'Оценивание ЦТО-2022 (школы)'!CY37</f>
        <v>54</v>
      </c>
      <c r="N36" s="50">
        <f>'Оценивание ЦТО-2022 (школы)'!CZ37</f>
        <v>0.71052631578947367</v>
      </c>
      <c r="O36" s="14" t="str">
        <f>'Оценивание ЦТО-2022 (школы)'!CZ38</f>
        <v>Средний</v>
      </c>
    </row>
    <row r="37" spans="1:15" x14ac:dyDescent="0.2">
      <c r="A37" s="46">
        <v>34</v>
      </c>
      <c r="B37" s="47" t="s">
        <v>177</v>
      </c>
      <c r="C37" s="48">
        <f>'Оценивание ЦТО-2022 (школы)'!DB4</f>
        <v>7</v>
      </c>
      <c r="D37" s="50">
        <f>'Оценивание ЦТО-2022 (школы)'!DC4</f>
        <v>0.7</v>
      </c>
      <c r="E37" s="48">
        <f>'Оценивание ЦТО-2022 (школы)'!DB7</f>
        <v>12</v>
      </c>
      <c r="F37" s="50">
        <f>'Оценивание ЦТО-2022 (школы)'!DC7</f>
        <v>0.48</v>
      </c>
      <c r="G37" s="48">
        <f>'Оценивание ЦТО-2022 (школы)'!DB13</f>
        <v>10</v>
      </c>
      <c r="H37" s="50">
        <f>'Оценивание ЦТО-2022 (школы)'!DC13</f>
        <v>0.83333333333333337</v>
      </c>
      <c r="I37" s="48">
        <f>'Оценивание ЦТО-2022 (школы)'!DB20</f>
        <v>9</v>
      </c>
      <c r="J37" s="50">
        <f>'Оценивание ЦТО-2022 (школы)'!DC20</f>
        <v>1</v>
      </c>
      <c r="K37" s="48">
        <f>'Оценивание ЦТО-2022 (школы)'!DB27</f>
        <v>10</v>
      </c>
      <c r="L37" s="50">
        <f>'Оценивание ЦТО-2022 (школы)'!DC27</f>
        <v>0.5</v>
      </c>
      <c r="M37" s="48">
        <f>'Оценивание ЦТО-2022 (школы)'!DB37</f>
        <v>48</v>
      </c>
      <c r="N37" s="50">
        <f>'Оценивание ЦТО-2022 (школы)'!DC37</f>
        <v>0.63157894736842102</v>
      </c>
      <c r="O37" s="14" t="str">
        <f>'Оценивание ЦТО-2022 (школы)'!DC38</f>
        <v>Средний</v>
      </c>
    </row>
    <row r="38" spans="1:15" s="45" customFormat="1" x14ac:dyDescent="0.2">
      <c r="A38" s="60"/>
      <c r="B38" s="49" t="s">
        <v>83</v>
      </c>
      <c r="C38" s="52">
        <f t="shared" ref="C38:L38" si="0">AVERAGE(C4:C37)</f>
        <v>4.1764705882352944</v>
      </c>
      <c r="D38" s="51">
        <f t="shared" si="0"/>
        <v>0.41764705882352926</v>
      </c>
      <c r="E38" s="52">
        <f t="shared" si="0"/>
        <v>10.205882352941176</v>
      </c>
      <c r="F38" s="51">
        <f t="shared" si="0"/>
        <v>0.40823529411764714</v>
      </c>
      <c r="G38" s="52">
        <f t="shared" si="0"/>
        <v>9.617647058823529</v>
      </c>
      <c r="H38" s="51">
        <f t="shared" si="0"/>
        <v>0.80147058823529393</v>
      </c>
      <c r="I38" s="52">
        <f t="shared" si="0"/>
        <v>6.0882352941176467</v>
      </c>
      <c r="J38" s="51">
        <f t="shared" si="0"/>
        <v>0.67647058823529427</v>
      </c>
      <c r="K38" s="52">
        <f t="shared" si="0"/>
        <v>11.294117647058824</v>
      </c>
      <c r="L38" s="51">
        <f t="shared" si="0"/>
        <v>0.56470588235294128</v>
      </c>
      <c r="M38" s="52">
        <f>AVERAGE(M4:M37)</f>
        <v>41.470588235294116</v>
      </c>
      <c r="N38" s="51">
        <f>AVERAGE(N4:N37)</f>
        <v>0.54566563467492257</v>
      </c>
      <c r="O38" s="58" t="str">
        <f>IF(N38=40%,"Низкий",IF(N38&lt;=80%,"Средний","Высокий"))</f>
        <v>Средний</v>
      </c>
    </row>
  </sheetData>
  <autoFilter ref="A3:O3"/>
  <mergeCells count="7">
    <mergeCell ref="A1:O1"/>
    <mergeCell ref="C2:D2"/>
    <mergeCell ref="E2:F2"/>
    <mergeCell ref="G2:H2"/>
    <mergeCell ref="I2:J2"/>
    <mergeCell ref="K2:L2"/>
    <mergeCell ref="M2:O2"/>
  </mergeCells>
  <conditionalFormatting sqref="O4:O38">
    <cfRule type="cellIs" dxfId="8" priority="1" operator="equal">
      <formula>"Низкий"</formula>
    </cfRule>
    <cfRule type="cellIs" dxfId="7" priority="2" operator="equal">
      <formula>"Средний"</formula>
    </cfRule>
    <cfRule type="cellIs" dxfId="6" priority="3" operator="equal">
      <formula>"Высокий"</formula>
    </cfRule>
  </conditionalFormatting>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Оценивание ЦТО-2022 (ДОУ)</vt:lpstr>
      <vt:lpstr>Свод ЦТО-2022 (ДОУ)</vt:lpstr>
      <vt:lpstr>Свод ЦТО-2022 (ДОУ) исх</vt:lpstr>
      <vt:lpstr>Рейтинг ЦТО-2022 (ДОУ) сокр</vt:lpstr>
      <vt:lpstr>Рейтинг ЦТО-2022 (ДОУ)</vt:lpstr>
      <vt:lpstr>Оценивание ЦТО-2022 (школы)</vt:lpstr>
      <vt:lpstr>Свод ЦТО-2022 (школы)</vt:lpstr>
      <vt:lpstr>Рейтинг ЦТО-2022 (школы)</vt:lpstr>
      <vt:lpstr>Свод ЦТО-2022 (школы) исх</vt:lpstr>
      <vt:lpstr>Рейтинг ЦТО-2022 (школы) сокр</vt:lpstr>
      <vt:lpstr>'Оценивание ЦТО-2022 (ДОУ)'!Заголовки_для_печати</vt:lpstr>
      <vt:lpstr>'Оценивание ЦТО-2022 (школы)'!Заголовки_для_печати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2023-02-03T09:35:25Z</dcterms:modified>
</cp:coreProperties>
</file>